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00070006.TMP\"/>
    </mc:Choice>
  </mc:AlternateContent>
  <bookViews>
    <workbookView xWindow="0" yWindow="2520" windowWidth="25155" windowHeight="11010"/>
  </bookViews>
  <sheets>
    <sheet name="ТРАФАРЕТ" sheetId="1" r:id="rId1"/>
  </sheets>
  <definedNames>
    <definedName name="_FilterDatabase" localSheetId="0" hidden="1">ТРАФАРЕТ!$A$8:$P$114</definedName>
    <definedName name="_xlnm.Print_Titles" localSheetId="0">ТРАФАРЕТ!$4:$7</definedName>
    <definedName name="_xlnm.Print_Area" localSheetId="0">ТРАФАРЕТ!$A$1:$P$130</definedName>
  </definedNames>
  <calcPr calcId="162913"/>
</workbook>
</file>

<file path=xl/calcChain.xml><?xml version="1.0" encoding="utf-8"?>
<calcChain xmlns="http://schemas.openxmlformats.org/spreadsheetml/2006/main">
  <c r="I14" i="1" l="1"/>
  <c r="I13" i="1"/>
  <c r="I12" i="1"/>
  <c r="I11" i="1"/>
  <c r="I27" i="1"/>
  <c r="I31" i="1"/>
  <c r="I39" i="1"/>
  <c r="I38" i="1"/>
  <c r="I37" i="1"/>
  <c r="I36" i="1"/>
  <c r="I35" i="1"/>
  <c r="I34" i="1"/>
  <c r="I42" i="1"/>
  <c r="I46" i="1"/>
  <c r="I45" i="1"/>
  <c r="I50" i="1"/>
  <c r="I56" i="1"/>
  <c r="I104" i="1"/>
  <c r="M10" i="1" l="1"/>
  <c r="I10" i="1" s="1"/>
  <c r="I15" i="1"/>
  <c r="M16" i="1"/>
  <c r="P16" i="1"/>
  <c r="I17" i="1"/>
  <c r="I18" i="1"/>
  <c r="M19" i="1"/>
  <c r="M9" i="1"/>
  <c r="P19" i="1"/>
  <c r="I20" i="1"/>
  <c r="I21" i="1"/>
  <c r="M22" i="1"/>
  <c r="P22" i="1"/>
  <c r="I22" i="1" s="1"/>
  <c r="I23" i="1"/>
  <c r="I24" i="1"/>
  <c r="J26" i="1"/>
  <c r="J25" i="1" s="1"/>
  <c r="I28" i="1"/>
  <c r="M30" i="1"/>
  <c r="O30" i="1"/>
  <c r="O29" i="1" s="1"/>
  <c r="O25" i="1" s="1"/>
  <c r="O8" i="1" s="1"/>
  <c r="P30" i="1"/>
  <c r="I32" i="1"/>
  <c r="M33" i="1"/>
  <c r="O33" i="1"/>
  <c r="P33" i="1"/>
  <c r="P29" i="1" s="1"/>
  <c r="P25" i="1" s="1"/>
  <c r="I40" i="1"/>
  <c r="M41" i="1"/>
  <c r="O41" i="1"/>
  <c r="I41" i="1"/>
  <c r="I43" i="1"/>
  <c r="M44" i="1"/>
  <c r="O44" i="1"/>
  <c r="I47" i="1"/>
  <c r="M49" i="1"/>
  <c r="I51" i="1"/>
  <c r="M52" i="1"/>
  <c r="I52" i="1" s="1"/>
  <c r="I53" i="1"/>
  <c r="I54" i="1"/>
  <c r="M55" i="1"/>
  <c r="I55" i="1" s="1"/>
  <c r="I57" i="1"/>
  <c r="I58" i="1"/>
  <c r="M58" i="1"/>
  <c r="I59" i="1"/>
  <c r="I60" i="1"/>
  <c r="P61" i="1"/>
  <c r="K62" i="1"/>
  <c r="I62" i="1" s="1"/>
  <c r="I63" i="1"/>
  <c r="I64" i="1"/>
  <c r="L65" i="1"/>
  <c r="L61" i="1" s="1"/>
  <c r="L8" i="1" s="1"/>
  <c r="I66" i="1"/>
  <c r="I67" i="1"/>
  <c r="M69" i="1"/>
  <c r="I70" i="1"/>
  <c r="I71" i="1"/>
  <c r="I73" i="1"/>
  <c r="M73" i="1"/>
  <c r="N73" i="1"/>
  <c r="N72" i="1" s="1"/>
  <c r="N68" i="1" s="1"/>
  <c r="N61" i="1" s="1"/>
  <c r="N8" i="1" s="1"/>
  <c r="I74" i="1"/>
  <c r="I76" i="1"/>
  <c r="M76" i="1"/>
  <c r="M72" i="1" s="1"/>
  <c r="I72" i="1" s="1"/>
  <c r="I77" i="1"/>
  <c r="M79" i="1"/>
  <c r="I79" i="1"/>
  <c r="I80" i="1"/>
  <c r="I82" i="1"/>
  <c r="I83" i="1"/>
  <c r="I84" i="1"/>
  <c r="M86" i="1"/>
  <c r="M85" i="1" s="1"/>
  <c r="I85" i="1" s="1"/>
  <c r="P86" i="1"/>
  <c r="I86" i="1" s="1"/>
  <c r="I87" i="1"/>
  <c r="I88" i="1"/>
  <c r="M90" i="1"/>
  <c r="I90" i="1" s="1"/>
  <c r="I91" i="1"/>
  <c r="I92" i="1"/>
  <c r="M93" i="1"/>
  <c r="I93" i="1" s="1"/>
  <c r="I94" i="1"/>
  <c r="I95" i="1"/>
  <c r="M97" i="1"/>
  <c r="I97" i="1" s="1"/>
  <c r="I98" i="1"/>
  <c r="I99" i="1"/>
  <c r="M100" i="1"/>
  <c r="I100" i="1" s="1"/>
  <c r="I101" i="1"/>
  <c r="I102" i="1"/>
  <c r="M103" i="1"/>
  <c r="I103" i="1" s="1"/>
  <c r="I105" i="1"/>
  <c r="M106" i="1"/>
  <c r="I106" i="1" s="1"/>
  <c r="I107" i="1"/>
  <c r="I108" i="1"/>
  <c r="J109" i="1"/>
  <c r="K109" i="1"/>
  <c r="I109" i="1" s="1"/>
  <c r="M109" i="1"/>
  <c r="N109" i="1"/>
  <c r="I110" i="1"/>
  <c r="I112" i="1"/>
  <c r="I113" i="1"/>
  <c r="M114" i="1"/>
  <c r="N114" i="1"/>
  <c r="P114" i="1"/>
  <c r="I115" i="1"/>
  <c r="M117" i="1"/>
  <c r="N117" i="1"/>
  <c r="P117" i="1"/>
  <c r="P111" i="1" s="1"/>
  <c r="I118" i="1"/>
  <c r="I69" i="1"/>
  <c r="M29" i="1"/>
  <c r="I19" i="1"/>
  <c r="M25" i="1"/>
  <c r="I117" i="1" l="1"/>
  <c r="I114" i="1"/>
  <c r="I33" i="1"/>
  <c r="I26" i="1"/>
  <c r="M48" i="1"/>
  <c r="I48" i="1" s="1"/>
  <c r="I30" i="1"/>
  <c r="I16" i="1"/>
  <c r="I29" i="1"/>
  <c r="I44" i="1"/>
  <c r="M111" i="1"/>
  <c r="I111" i="1" s="1"/>
  <c r="I49" i="1"/>
  <c r="M96" i="1"/>
  <c r="N111" i="1"/>
  <c r="I65" i="1"/>
  <c r="P9" i="1"/>
  <c r="P8" i="1" s="1"/>
  <c r="I9" i="1"/>
  <c r="M68" i="1"/>
  <c r="J8" i="1"/>
  <c r="I25" i="1"/>
  <c r="K61" i="1"/>
  <c r="I96" i="1" l="1"/>
  <c r="M89" i="1"/>
  <c r="I89" i="1" s="1"/>
  <c r="K8" i="1"/>
  <c r="I68" i="1"/>
  <c r="M61" i="1"/>
  <c r="M8" i="1" l="1"/>
  <c r="I8" i="1" s="1"/>
  <c r="I61" i="1"/>
</calcChain>
</file>

<file path=xl/sharedStrings.xml><?xml version="1.0" encoding="utf-8"?>
<sst xmlns="http://schemas.openxmlformats.org/spreadsheetml/2006/main" count="402" uniqueCount="117">
  <si>
    <t>Наименование показателя</t>
  </si>
  <si>
    <t>(подпись)</t>
  </si>
  <si>
    <t>_______________</t>
  </si>
  <si>
    <t xml:space="preserve"> (расшифровка подписи)</t>
  </si>
  <si>
    <t>Операции по счетам, открытым в кредитных организациях в иностранной валюте</t>
  </si>
  <si>
    <t>всего</t>
  </si>
  <si>
    <t xml:space="preserve">из них гранты </t>
  </si>
  <si>
    <t>Операции по лицевым счетам, открытым в кредитных организациях города Москвы</t>
  </si>
  <si>
    <t xml:space="preserve">Код по бюджетной классификации Российской Федерации </t>
  </si>
  <si>
    <t>Х</t>
  </si>
  <si>
    <t>Доходы, всего:</t>
  </si>
  <si>
    <t>в том числе:</t>
  </si>
  <si>
    <t>Аналитический код</t>
  </si>
  <si>
    <t>доходы от оказания услуг, работ, компенсации затрат учреждений, всего</t>
  </si>
  <si>
    <t>000</t>
  </si>
  <si>
    <t>в том числе: 
доходы от собственности, всего</t>
  </si>
  <si>
    <t>1000</t>
  </si>
  <si>
    <t>1100</t>
  </si>
  <si>
    <t>1200</t>
  </si>
  <si>
    <t>в том числе:
доходы от операционной аренды</t>
  </si>
  <si>
    <t xml:space="preserve">проценты по депозитам, остаткам денежных средств </t>
  </si>
  <si>
    <t>доходы от предоставления неисключительных прав на результаты интеллектуальной деятельности и средства индивидуализации</t>
  </si>
  <si>
    <t>1110</t>
  </si>
  <si>
    <t>1120</t>
  </si>
  <si>
    <t>1130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</si>
  <si>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</si>
  <si>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Код 
строки</t>
  </si>
  <si>
    <t>другие доходы от оказания платных услуг (работ) в рамках уставной деятельности</t>
  </si>
  <si>
    <t>из них:
поступления от основной деятельности</t>
  </si>
  <si>
    <t>1231</t>
  </si>
  <si>
    <t>поступления от платных услуг, не относящихся к основным видам деятельности</t>
  </si>
  <si>
    <t>1232</t>
  </si>
  <si>
    <t>доходы от компенсации затрат</t>
  </si>
  <si>
    <t>1240</t>
  </si>
  <si>
    <t>доходы по условным арендным платежам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</si>
  <si>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</si>
  <si>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</si>
  <si>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1400</t>
  </si>
  <si>
    <t>в том числе:
поступления текущего характера бюджетным и автономным учреждениям от сектора государственного управления</t>
  </si>
  <si>
    <t xml:space="preserve">из них:
доходы от пожертвований и иных безвозмездных перечислений </t>
  </si>
  <si>
    <t>доходы целевого характера (гранты)</t>
  </si>
  <si>
    <t xml:space="preserve">      из них 
      гранты из бюджета города Москвы</t>
  </si>
  <si>
    <t xml:space="preserve">      гранты из федерального бюджета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</si>
  <si>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</si>
  <si>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поступления текущего характера от наднациональных организаций и правительств иностранных государств</t>
  </si>
  <si>
    <t>поступления текущего характера от международных организаций</t>
  </si>
  <si>
    <t>поступления текущего характера от нерезидентов</t>
  </si>
  <si>
    <t>прочие доходы, всего</t>
  </si>
  <si>
    <t>в том числе:
целевые субсидии</t>
  </si>
  <si>
    <t>иные доходы</t>
  </si>
  <si>
    <t>1530</t>
  </si>
  <si>
    <t>доходы от операций с активами, всего</t>
  </si>
  <si>
    <t>1900</t>
  </si>
  <si>
    <t>в том числе:
уменьшение стоимости основных средств</t>
  </si>
  <si>
    <t>1910</t>
  </si>
  <si>
    <t>уменьшение стоимости нематериальных активов</t>
  </si>
  <si>
    <t>1920</t>
  </si>
  <si>
    <t>уменьшение стоимости материальных запасов</t>
  </si>
  <si>
    <t>1940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</si>
  <si>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</si>
  <si>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</si>
  <si>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</si>
  <si>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уменьшение стоимости продуктов питания</t>
  </si>
  <si>
    <t>уменьшение стоимости строительных материалов</t>
  </si>
  <si>
    <t>уменьшение стоимости прочих оборотных запасов (материалов)</t>
  </si>
  <si>
    <t>уменьшение стоимости прочих материальных запасов однократного применения</t>
  </si>
  <si>
    <t>доходы от штрафных санкций за нарушение законодательства о закупках и нарушение условий контрактов (договоров)</t>
  </si>
  <si>
    <t>страховые возмещения</t>
  </si>
  <si>
    <t>возмещение ущерба имуществу (за исключением страховых возмещений)</t>
  </si>
  <si>
    <t>прочие доходы от сумм принудительного изъятия</t>
  </si>
  <si>
    <t>Руководитель учреждения (уполномоченное лицо учреждения)</t>
  </si>
  <si>
    <t>Исполнитель</t>
  </si>
  <si>
    <t>прочие поступления, всего</t>
  </si>
  <si>
    <t>Выплаты, уменьшающие доход, всего</t>
  </si>
  <si>
    <t>в том числе:
налог на прибыль</t>
  </si>
  <si>
    <t>налог на добавленную стоимость</t>
  </si>
  <si>
    <t>прочие налоги, уменьшающие доход</t>
  </si>
  <si>
    <t>Учетная единица</t>
  </si>
  <si>
    <t>Плата (тариф) за единицу, рублей</t>
  </si>
  <si>
    <t>Планируемое количество единиц в год</t>
  </si>
  <si>
    <t>Иная информация, необходимая для обоснования (расчета) плановых показателей по доходам</t>
  </si>
  <si>
    <t>Общий объем планируемых поступлений, рублей</t>
  </si>
  <si>
    <t>Субсидия на финансовое обеспечение выполнения государственного задания (КВФО 4)</t>
  </si>
  <si>
    <t>Поступления от оказания услуг (выполнения работ) на платной основе и от иной приносящей доход деятельности (КВФО 2)</t>
  </si>
  <si>
    <t>субсидии на осуществление капитальных вложений</t>
  </si>
  <si>
    <t>Субсидии на осуществление капитальных вложений
(КВФО 6)</t>
  </si>
  <si>
    <t>Целевые субсидии, субсидии на осуществление капитальных вложений, бюджетные инвестиции 
(КВФО 5)</t>
  </si>
  <si>
    <t xml:space="preserve"> из них:
 целевые субсидии текущего характера</t>
  </si>
  <si>
    <t xml:space="preserve">   целевые субсидии капитального характера</t>
  </si>
  <si>
    <t>иные выплаты, уменьшающие доход</t>
  </si>
  <si>
    <t>иные доходы от собственности</t>
  </si>
  <si>
    <t>Обоснования (расчеты) плановых показателей по доходам на текущий финансовый 2021 год</t>
  </si>
  <si>
    <t>Толпина И.А.</t>
  </si>
  <si>
    <t>Кожикова М.Н.</t>
  </si>
  <si>
    <t>Милорава М.А.</t>
  </si>
  <si>
    <t>Болдырева А.Г.</t>
  </si>
  <si>
    <t>Доходы от утилизации оборотных запасов</t>
  </si>
  <si>
    <t>шт</t>
  </si>
  <si>
    <t>возмещение ущерба юридическим лицом</t>
  </si>
  <si>
    <t>доходы от штрафных санкций за нарушение условий контрактов</t>
  </si>
  <si>
    <t>возмещение коммунальных расходов по договорам безвозмездной аренды и собственниками помещений</t>
  </si>
  <si>
    <t>услуга</t>
  </si>
  <si>
    <t>м2</t>
  </si>
  <si>
    <t>возмещение эксплуатационных расходов по договорам безвозмездной аренды и собственниками помещений</t>
  </si>
  <si>
    <t>возмещение затрат, понесенных работодателем</t>
  </si>
  <si>
    <t>Доходы от совместного проведения мероприятий в ЦВЗ</t>
  </si>
  <si>
    <t>Доходы от совместного проведения мероприятий в МГВЗ</t>
  </si>
  <si>
    <t>агентское вознаграждение за оказание комплекса эксплуатационных услуг</t>
  </si>
  <si>
    <t>Размещение оборудования базовых станций средств связи</t>
  </si>
  <si>
    <t>Продажа книжной и сувенирной продукции</t>
  </si>
  <si>
    <t>Доходы от совместного проведения мероприятий в Гостином Дворе</t>
  </si>
  <si>
    <t>поступления от продажи входных билетов</t>
  </si>
  <si>
    <t>субсидии на финансовое обеспечение выполнения государственного задания</t>
  </si>
  <si>
    <t>аренда помещений в Гостином дворе</t>
  </si>
  <si>
    <t>аренда помещения в ЦВЗ "Манеж"</t>
  </si>
  <si>
    <t>Аренда помещений в ГСК "Крым"</t>
  </si>
  <si>
    <t>Краткосрочная аренда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</si>
</sst>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theme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lightGray"/>
    </fill>
    <fill>
      <patternFill patternType="lightGray">
        <bgColor theme="0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9">
    <xf numFmtId="0" fontId="0" fillId="0" borderId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2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26" fillId="0" borderId="0"/>
    <xf numFmtId="0" fontId="26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26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</cellStyleXfs>
  <cellXfs count="122">
    <xf numFmtId="0" fontId="0" fillId="0" borderId="0" xfId="0"/>
    <xf numFmtId="0" fontId="19" fillId="0" borderId="0" xfId="42" applyFont="1" applyAlignment="1" applyProtection="1">
      <alignment horizontal="center" wrapText="1"/>
    </xf>
    <xf numFmtId="0" fontId="19" fillId="0" borderId="0" xfId="42" applyFont="1" applyBorder="1" applyProtection="1"/>
    <xf numFmtId="0" fontId="21" fillId="0" borderId="0" xfId="0" applyFont="1" applyProtection="1"/>
    <xf numFmtId="0" fontId="19" fillId="0" borderId="10" xfId="42" applyFont="1" applyFill="1" applyBorder="1" applyAlignment="1" applyProtection="1">
      <alignment horizontal="center" vertical="top" wrapText="1"/>
    </xf>
    <xf numFmtId="0" fontId="22" fillId="0" borderId="0" xfId="0" applyFont="1" applyProtection="1"/>
    <xf numFmtId="0" fontId="19" fillId="0" borderId="0" xfId="0" applyFont="1" applyProtection="1"/>
    <xf numFmtId="0" fontId="27" fillId="0" borderId="0" xfId="0" applyFont="1" applyProtection="1"/>
    <xf numFmtId="49" fontId="21" fillId="0" borderId="0" xfId="0" applyNumberFormat="1" applyFont="1" applyProtection="1"/>
    <xf numFmtId="0" fontId="21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center"/>
    </xf>
    <xf numFmtId="49" fontId="21" fillId="0" borderId="0" xfId="0" applyNumberFormat="1" applyFont="1" applyAlignment="1" applyProtection="1">
      <alignment horizontal="center"/>
    </xf>
    <xf numFmtId="0" fontId="20" fillId="0" borderId="0" xfId="42" applyFont="1" applyFill="1" applyBorder="1" applyAlignment="1" applyProtection="1">
      <alignment horizontal="left" vertical="center" wrapText="1"/>
    </xf>
    <xf numFmtId="0" fontId="20" fillId="0" borderId="0" xfId="42" applyFont="1" applyFill="1" applyBorder="1" applyAlignment="1" applyProtection="1">
      <alignment horizontal="center" vertical="center"/>
    </xf>
    <xf numFmtId="4" fontId="20" fillId="0" borderId="0" xfId="42" applyNumberFormat="1" applyFont="1" applyFill="1" applyBorder="1" applyAlignment="1" applyProtection="1">
      <alignment horizontal="center" vertical="center"/>
    </xf>
    <xf numFmtId="4" fontId="20" fillId="0" borderId="0" xfId="42" applyNumberFormat="1" applyFont="1" applyFill="1" applyBorder="1" applyAlignment="1" applyProtection="1">
      <alignment horizontal="center" vertical="center" wrapText="1"/>
    </xf>
    <xf numFmtId="0" fontId="19" fillId="0" borderId="0" xfId="42" applyFont="1" applyProtection="1"/>
    <xf numFmtId="4" fontId="19" fillId="0" borderId="0" xfId="42" applyNumberFormat="1" applyFont="1" applyProtection="1"/>
    <xf numFmtId="0" fontId="19" fillId="0" borderId="0" xfId="42" applyFont="1" applyAlignment="1" applyProtection="1">
      <alignment horizontal="center" vertical="top"/>
    </xf>
    <xf numFmtId="0" fontId="23" fillId="0" borderId="0" xfId="42" applyFont="1" applyBorder="1" applyAlignment="1" applyProtection="1">
      <alignment vertical="justify"/>
    </xf>
    <xf numFmtId="0" fontId="23" fillId="0" borderId="0" xfId="42" applyFont="1" applyBorder="1" applyAlignment="1" applyProtection="1">
      <alignment horizontal="center" vertical="justify"/>
    </xf>
    <xf numFmtId="0" fontId="20" fillId="15" borderId="10" xfId="0" applyFont="1" applyFill="1" applyBorder="1" applyAlignment="1" applyProtection="1">
      <alignment horizontal="center" vertical="center" wrapText="1"/>
    </xf>
    <xf numFmtId="0" fontId="20" fillId="15" borderId="10" xfId="0" applyFont="1" applyFill="1" applyBorder="1" applyAlignment="1" applyProtection="1">
      <alignment horizontal="left" vertical="center" wrapText="1"/>
    </xf>
    <xf numFmtId="0" fontId="20" fillId="0" borderId="10" xfId="0" applyFont="1" applyFill="1" applyBorder="1" applyAlignment="1" applyProtection="1">
      <alignment horizontal="left" vertical="center" wrapText="1"/>
    </xf>
    <xf numFmtId="0" fontId="19" fillId="0" borderId="10" xfId="0" applyFont="1" applyFill="1" applyBorder="1" applyAlignment="1" applyProtection="1">
      <alignment horizontal="center" vertical="center"/>
    </xf>
    <xf numFmtId="0" fontId="19" fillId="15" borderId="10" xfId="0" applyFont="1" applyFill="1" applyBorder="1" applyAlignment="1" applyProtection="1">
      <alignment horizontal="center" vertical="center" wrapText="1"/>
    </xf>
    <xf numFmtId="49" fontId="21" fillId="0" borderId="0" xfId="0" applyNumberFormat="1" applyFont="1" applyBorder="1" applyAlignment="1" applyProtection="1">
      <alignment horizontal="left"/>
      <protection locked="0"/>
    </xf>
    <xf numFmtId="49" fontId="21" fillId="0" borderId="0" xfId="0" applyNumberFormat="1" applyFont="1" applyBorder="1" applyProtection="1">
      <protection locked="0"/>
    </xf>
    <xf numFmtId="4" fontId="28" fillId="0" borderId="0" xfId="42" applyNumberFormat="1" applyFont="1" applyAlignment="1" applyProtection="1">
      <alignment horizontal="center" vertical="top"/>
    </xf>
    <xf numFmtId="4" fontId="28" fillId="0" borderId="0" xfId="42" applyNumberFormat="1" applyFont="1" applyProtection="1"/>
    <xf numFmtId="0" fontId="20" fillId="0" borderId="0" xfId="42" applyFont="1" applyFill="1" applyBorder="1" applyAlignment="1" applyProtection="1">
      <alignment horizontal="center" vertical="center" wrapText="1"/>
    </xf>
    <xf numFmtId="0" fontId="19" fillId="0" borderId="0" xfId="42" applyFont="1" applyAlignment="1" applyProtection="1">
      <alignment horizontal="center" vertical="center"/>
    </xf>
    <xf numFmtId="0" fontId="19" fillId="0" borderId="0" xfId="42" applyFont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/>
    </xf>
    <xf numFmtId="49" fontId="21" fillId="0" borderId="0" xfId="0" applyNumberFormat="1" applyFont="1" applyBorder="1" applyAlignment="1" applyProtection="1">
      <alignment horizontal="center" vertical="center"/>
      <protection locked="0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wrapText="1" indent="2"/>
    </xf>
    <xf numFmtId="0" fontId="19" fillId="0" borderId="10" xfId="0" applyFont="1" applyFill="1" applyBorder="1" applyAlignment="1" applyProtection="1">
      <alignment horizontal="left" vertical="center" wrapText="1" indent="4"/>
    </xf>
    <xf numFmtId="0" fontId="19" fillId="0" borderId="10" xfId="0" applyFont="1" applyFill="1" applyBorder="1" applyAlignment="1" applyProtection="1">
      <alignment horizontal="left" vertical="center" wrapText="1" indent="3"/>
    </xf>
    <xf numFmtId="0" fontId="19" fillId="0" borderId="10" xfId="0" applyFont="1" applyFill="1" applyBorder="1" applyAlignment="1" applyProtection="1">
      <alignment horizontal="left" vertical="center" wrapText="1" indent="1"/>
    </xf>
    <xf numFmtId="0" fontId="20" fillId="0" borderId="10" xfId="0" applyFont="1" applyFill="1" applyBorder="1" applyAlignment="1" applyProtection="1">
      <alignment horizontal="center" vertical="center"/>
    </xf>
    <xf numFmtId="0" fontId="19" fillId="15" borderId="10" xfId="0" applyFont="1" applyFill="1" applyBorder="1" applyAlignment="1" applyProtection="1">
      <alignment horizontal="left" vertical="center" wrapText="1" indent="2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15" borderId="10" xfId="0" applyFont="1" applyFill="1" applyBorder="1" applyAlignment="1" applyProtection="1">
      <alignment horizontal="center" vertical="center"/>
    </xf>
    <xf numFmtId="0" fontId="19" fillId="0" borderId="10" xfId="42" applyFont="1" applyFill="1" applyBorder="1" applyAlignment="1" applyProtection="1">
      <alignment horizontal="center" vertical="center" wrapText="1"/>
    </xf>
    <xf numFmtId="0" fontId="19" fillId="0" borderId="10" xfId="42" applyNumberFormat="1" applyFont="1" applyFill="1" applyBorder="1" applyAlignment="1" applyProtection="1">
      <alignment horizontal="center" vertical="center" wrapText="1"/>
    </xf>
    <xf numFmtId="4" fontId="19" fillId="0" borderId="10" xfId="0" applyNumberFormat="1" applyFont="1" applyFill="1" applyBorder="1" applyAlignment="1" applyProtection="1">
      <alignment horizontal="center" vertical="center"/>
      <protection locked="0"/>
    </xf>
    <xf numFmtId="4" fontId="20" fillId="16" borderId="10" xfId="0" applyNumberFormat="1" applyFont="1" applyFill="1" applyBorder="1" applyAlignment="1" applyProtection="1">
      <alignment horizontal="center" vertical="center"/>
    </xf>
    <xf numFmtId="4" fontId="19" fillId="16" borderId="10" xfId="40" applyNumberFormat="1" applyFont="1" applyFill="1" applyBorder="1" applyAlignment="1" applyProtection="1">
      <alignment horizontal="center" vertical="center"/>
    </xf>
    <xf numFmtId="4" fontId="19" fillId="16" borderId="10" xfId="39" applyNumberFormat="1" applyFont="1" applyFill="1" applyBorder="1" applyAlignment="1" applyProtection="1">
      <alignment horizontal="center" vertical="center"/>
    </xf>
    <xf numFmtId="4" fontId="19" fillId="16" borderId="10" xfId="0" applyNumberFormat="1" applyFont="1" applyFill="1" applyBorder="1" applyAlignment="1" applyProtection="1">
      <alignment horizontal="center" vertical="center"/>
    </xf>
    <xf numFmtId="4" fontId="19" fillId="15" borderId="10" xfId="42" applyNumberFormat="1" applyFont="1" applyFill="1" applyBorder="1" applyAlignment="1" applyProtection="1">
      <alignment horizontal="center" vertical="center" wrapText="1"/>
    </xf>
    <xf numFmtId="4" fontId="19" fillId="16" borderId="10" xfId="42" applyNumberFormat="1" applyFont="1" applyFill="1" applyBorder="1" applyAlignment="1" applyProtection="1">
      <alignment horizontal="center" vertical="center" wrapText="1"/>
    </xf>
    <xf numFmtId="4" fontId="19" fillId="15" borderId="10" xfId="42" applyNumberFormat="1" applyFont="1" applyFill="1" applyBorder="1" applyAlignment="1" applyProtection="1">
      <alignment horizontal="center" vertical="center"/>
    </xf>
    <xf numFmtId="0" fontId="19" fillId="15" borderId="10" xfId="42" applyFont="1" applyFill="1" applyBorder="1" applyAlignment="1" applyProtection="1">
      <alignment horizontal="center" vertical="center" wrapText="1"/>
    </xf>
    <xf numFmtId="49" fontId="21" fillId="0" borderId="0" xfId="0" applyNumberFormat="1" applyFont="1" applyBorder="1" applyAlignment="1" applyProtection="1">
      <alignment horizontal="center" vertical="center"/>
    </xf>
    <xf numFmtId="4" fontId="19" fillId="15" borderId="10" xfId="42" applyNumberFormat="1" applyFont="1" applyFill="1" applyBorder="1" applyAlignment="1" applyProtection="1">
      <alignment horizontal="center" vertical="center" wrapText="1"/>
      <protection locked="0"/>
    </xf>
    <xf numFmtId="0" fontId="19" fillId="15" borderId="10" xfId="42" applyFont="1" applyFill="1" applyBorder="1" applyAlignment="1" applyProtection="1">
      <alignment horizontal="center" vertical="center" wrapText="1"/>
    </xf>
    <xf numFmtId="0" fontId="19" fillId="17" borderId="10" xfId="0" applyFont="1" applyFill="1" applyBorder="1" applyAlignment="1" applyProtection="1">
      <alignment horizontal="left" vertical="center" wrapText="1" indent="3"/>
    </xf>
    <xf numFmtId="0" fontId="19" fillId="17" borderId="10" xfId="42" applyNumberFormat="1" applyFont="1" applyFill="1" applyBorder="1" applyAlignment="1" applyProtection="1">
      <alignment horizontal="center" vertical="center" wrapText="1"/>
    </xf>
    <xf numFmtId="0" fontId="19" fillId="17" borderId="10" xfId="0" applyNumberFormat="1" applyFont="1" applyFill="1" applyBorder="1" applyAlignment="1" applyProtection="1">
      <alignment horizontal="center" vertical="center"/>
    </xf>
    <xf numFmtId="0" fontId="19" fillId="17" borderId="10" xfId="0" applyFont="1" applyFill="1" applyBorder="1" applyAlignment="1" applyProtection="1">
      <alignment horizontal="center" vertical="center"/>
    </xf>
    <xf numFmtId="4" fontId="19" fillId="17" borderId="10" xfId="42" applyNumberFormat="1" applyFont="1" applyFill="1" applyBorder="1" applyAlignment="1" applyProtection="1">
      <alignment horizontal="center" vertical="center" wrapText="1"/>
    </xf>
    <xf numFmtId="4" fontId="19" fillId="17" borderId="10" xfId="0" applyNumberFormat="1" applyFont="1" applyFill="1" applyBorder="1" applyAlignment="1" applyProtection="1">
      <alignment horizontal="center" vertical="center"/>
      <protection locked="0"/>
    </xf>
    <xf numFmtId="0" fontId="19" fillId="17" borderId="10" xfId="0" applyFont="1" applyFill="1" applyBorder="1" applyAlignment="1" applyProtection="1">
      <alignment horizontal="left" vertical="center" wrapText="1" indent="4"/>
    </xf>
    <xf numFmtId="4" fontId="19" fillId="17" borderId="10" xfId="39" applyNumberFormat="1" applyFont="1" applyFill="1" applyBorder="1" applyAlignment="1" applyProtection="1">
      <alignment horizontal="center" vertical="center"/>
    </xf>
    <xf numFmtId="0" fontId="19" fillId="17" borderId="10" xfId="42" applyFont="1" applyFill="1" applyBorder="1" applyAlignment="1" applyProtection="1">
      <alignment horizontal="center" vertical="center" wrapText="1"/>
    </xf>
    <xf numFmtId="0" fontId="19" fillId="17" borderId="10" xfId="0" applyFont="1" applyFill="1" applyBorder="1" applyAlignment="1" applyProtection="1">
      <alignment horizontal="left" vertical="center" wrapText="1" indent="2"/>
    </xf>
    <xf numFmtId="0" fontId="19" fillId="17" borderId="10" xfId="0" applyFont="1" applyFill="1" applyBorder="1" applyAlignment="1" applyProtection="1">
      <alignment horizontal="center" vertical="center" wrapText="1"/>
    </xf>
    <xf numFmtId="0" fontId="19" fillId="15" borderId="10" xfId="42" applyFont="1" applyFill="1" applyBorder="1" applyAlignment="1" applyProtection="1">
      <alignment horizontal="center" vertical="center" wrapText="1"/>
    </xf>
    <xf numFmtId="4" fontId="20" fillId="16" borderId="10" xfId="0" applyNumberFormat="1" applyFont="1" applyFill="1" applyBorder="1" applyAlignment="1" applyProtection="1">
      <alignment horizontal="center" vertical="center" wrapText="1"/>
    </xf>
    <xf numFmtId="4" fontId="19" fillId="16" borderId="10" xfId="40" applyNumberFormat="1" applyFont="1" applyFill="1" applyBorder="1" applyAlignment="1" applyProtection="1">
      <alignment horizontal="center" vertical="center" wrapText="1"/>
    </xf>
    <xf numFmtId="4" fontId="19" fillId="16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left" vertical="center" wrapText="1" indent="4"/>
      <protection locked="0"/>
    </xf>
    <xf numFmtId="4" fontId="19" fillId="17" borderId="10" xfId="42" applyNumberFormat="1" applyFont="1" applyFill="1" applyBorder="1" applyAlignment="1" applyProtection="1">
      <alignment horizontal="center" vertical="center" wrapText="1"/>
      <protection locked="0"/>
    </xf>
    <xf numFmtId="4" fontId="19" fillId="0" borderId="10" xfId="0" applyNumberFormat="1" applyFont="1" applyFill="1" applyBorder="1" applyAlignment="1" applyProtection="1">
      <alignment horizontal="center" vertical="center"/>
    </xf>
    <xf numFmtId="0" fontId="19" fillId="0" borderId="10" xfId="39" applyFont="1" applyFill="1" applyBorder="1" applyAlignment="1" applyProtection="1">
      <alignment horizontal="left" vertical="center" wrapText="1" indent="3"/>
    </xf>
    <xf numFmtId="0" fontId="19" fillId="0" borderId="10" xfId="39" applyFont="1" applyFill="1" applyBorder="1" applyAlignment="1" applyProtection="1">
      <alignment horizontal="center" vertical="center"/>
    </xf>
    <xf numFmtId="0" fontId="19" fillId="0" borderId="10" xfId="39" applyFont="1" applyFill="1" applyBorder="1" applyAlignment="1" applyProtection="1">
      <alignment horizontal="left" vertical="center" wrapText="1" indent="4"/>
    </xf>
    <xf numFmtId="4" fontId="19" fillId="16" borderId="10" xfId="39" applyNumberFormat="1" applyFont="1" applyFill="1" applyBorder="1" applyAlignment="1" applyProtection="1">
      <alignment horizontal="center" vertical="center"/>
    </xf>
    <xf numFmtId="4" fontId="19" fillId="15" borderId="10" xfId="42" applyNumberFormat="1" applyFont="1" applyFill="1" applyBorder="1" applyAlignment="1" applyProtection="1">
      <alignment horizontal="center" vertical="center" wrapText="1"/>
    </xf>
    <xf numFmtId="4" fontId="19" fillId="16" borderId="10" xfId="42" applyNumberFormat="1" applyFont="1" applyFill="1" applyBorder="1" applyAlignment="1" applyProtection="1">
      <alignment horizontal="center" vertical="center" wrapText="1"/>
    </xf>
    <xf numFmtId="4" fontId="19" fillId="16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left" vertical="center" wrapText="1" indent="5"/>
      <protection locked="0"/>
    </xf>
    <xf numFmtId="4" fontId="19" fillId="17" borderId="10" xfId="0" applyNumberFormat="1" applyFont="1" applyFill="1" applyBorder="1" applyAlignment="1" applyProtection="1">
      <alignment horizontal="center" vertical="center"/>
    </xf>
    <xf numFmtId="4" fontId="19" fillId="17" borderId="10" xfId="0" applyNumberFormat="1" applyFont="1" applyFill="1" applyBorder="1" applyAlignment="1" applyProtection="1">
      <alignment horizontal="center" vertical="center" wrapText="1"/>
      <protection locked="0"/>
    </xf>
    <xf numFmtId="4" fontId="19" fillId="16" borderId="10" xfId="39" applyNumberFormat="1" applyFont="1" applyFill="1" applyBorder="1" applyAlignment="1" applyProtection="1">
      <alignment horizontal="center" vertical="center" wrapText="1"/>
    </xf>
    <xf numFmtId="4" fontId="19" fillId="17" borderId="10" xfId="39" applyNumberFormat="1" applyFont="1" applyFill="1" applyBorder="1" applyAlignment="1" applyProtection="1">
      <alignment horizontal="center" vertical="center" wrapText="1"/>
    </xf>
    <xf numFmtId="4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42" applyFont="1" applyFill="1" applyBorder="1" applyAlignment="1" applyProtection="1">
      <alignment horizontal="center" vertical="top" wrapText="1"/>
    </xf>
    <xf numFmtId="0" fontId="19" fillId="0" borderId="12" xfId="42" applyFont="1" applyFill="1" applyBorder="1" applyAlignment="1" applyProtection="1">
      <alignment horizontal="center" vertical="top" wrapText="1"/>
    </xf>
    <xf numFmtId="0" fontId="21" fillId="0" borderId="0" xfId="0" applyFont="1" applyAlignment="1" applyProtection="1">
      <alignment horizontal="left"/>
    </xf>
    <xf numFmtId="0" fontId="19" fillId="15" borderId="13" xfId="42" applyFont="1" applyFill="1" applyBorder="1" applyAlignment="1" applyProtection="1">
      <alignment horizontal="center" vertical="center" wrapText="1"/>
    </xf>
    <xf numFmtId="0" fontId="19" fillId="15" borderId="14" xfId="42" applyFont="1" applyFill="1" applyBorder="1" applyAlignment="1" applyProtection="1">
      <alignment horizontal="center" vertical="center" wrapText="1"/>
    </xf>
    <xf numFmtId="0" fontId="19" fillId="15" borderId="15" xfId="42" applyFont="1" applyFill="1" applyBorder="1" applyAlignment="1" applyProtection="1">
      <alignment horizontal="center" vertical="center" wrapText="1"/>
    </xf>
    <xf numFmtId="0" fontId="19" fillId="15" borderId="10" xfId="42" applyFont="1" applyFill="1" applyBorder="1" applyAlignment="1" applyProtection="1">
      <alignment horizontal="center" vertical="top" wrapText="1"/>
    </xf>
    <xf numFmtId="0" fontId="19" fillId="0" borderId="13" xfId="42" applyFont="1" applyFill="1" applyBorder="1" applyAlignment="1" applyProtection="1">
      <alignment horizontal="center" vertical="top" wrapText="1"/>
    </xf>
    <xf numFmtId="0" fontId="19" fillId="0" borderId="15" xfId="42" applyFont="1" applyFill="1" applyBorder="1" applyAlignment="1" applyProtection="1">
      <alignment horizontal="center" vertical="top" wrapText="1"/>
    </xf>
    <xf numFmtId="0" fontId="19" fillId="0" borderId="11" xfId="36" applyFont="1" applyFill="1" applyBorder="1" applyAlignment="1" applyProtection="1">
      <alignment horizontal="center" vertical="top" wrapText="1"/>
    </xf>
    <xf numFmtId="0" fontId="19" fillId="0" borderId="12" xfId="36" applyFont="1" applyFill="1" applyBorder="1" applyAlignment="1" applyProtection="1">
      <alignment horizontal="center" vertical="top" wrapText="1"/>
    </xf>
    <xf numFmtId="4" fontId="21" fillId="0" borderId="16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</xf>
    <xf numFmtId="0" fontId="21" fillId="0" borderId="17" xfId="0" applyFont="1" applyBorder="1" applyAlignment="1" applyProtection="1">
      <alignment horizontal="center"/>
    </xf>
    <xf numFmtId="0" fontId="20" fillId="0" borderId="0" xfId="42" applyFont="1" applyBorder="1" applyAlignment="1" applyProtection="1">
      <alignment horizontal="center" vertical="center" wrapText="1"/>
    </xf>
    <xf numFmtId="0" fontId="19" fillId="15" borderId="10" xfId="42" applyFont="1" applyFill="1" applyBorder="1" applyAlignment="1" applyProtection="1">
      <alignment horizontal="center" vertical="center" wrapText="1"/>
    </xf>
    <xf numFmtId="0" fontId="23" fillId="0" borderId="0" xfId="42" applyFont="1" applyBorder="1" applyAlignment="1" applyProtection="1">
      <alignment horizontal="center" vertical="justify"/>
    </xf>
    <xf numFmtId="0" fontId="19" fillId="15" borderId="11" xfId="42" applyFont="1" applyFill="1" applyBorder="1" applyAlignment="1" applyProtection="1">
      <alignment horizontal="center" vertical="center" wrapText="1"/>
    </xf>
    <xf numFmtId="0" fontId="19" fillId="15" borderId="18" xfId="42" applyFont="1" applyFill="1" applyBorder="1" applyAlignment="1" applyProtection="1">
      <alignment horizontal="center" vertical="center" wrapText="1"/>
    </xf>
    <xf numFmtId="0" fontId="19" fillId="15" borderId="12" xfId="42" applyFont="1" applyFill="1" applyBorder="1" applyAlignment="1" applyProtection="1">
      <alignment horizontal="center" vertical="center" wrapText="1"/>
    </xf>
    <xf numFmtId="0" fontId="19" fillId="18" borderId="10" xfId="0" applyFont="1" applyFill="1" applyBorder="1" applyAlignment="1" applyProtection="1">
      <alignment horizontal="left" vertical="center" wrapText="1" indent="3"/>
      <protection locked="0"/>
    </xf>
    <xf numFmtId="0" fontId="19" fillId="19" borderId="10" xfId="0" applyFont="1" applyFill="1" applyBorder="1" applyAlignment="1" applyProtection="1">
      <alignment horizontal="center" vertical="center" wrapText="1"/>
    </xf>
    <xf numFmtId="0" fontId="19" fillId="19" borderId="10" xfId="0" applyFont="1" applyFill="1" applyBorder="1" applyAlignment="1" applyProtection="1">
      <alignment horizontal="center" vertical="center"/>
    </xf>
    <xf numFmtId="0" fontId="19" fillId="18" borderId="10" xfId="0" applyFont="1" applyFill="1" applyBorder="1" applyAlignment="1" applyProtection="1">
      <alignment horizontal="center" vertical="center"/>
    </xf>
    <xf numFmtId="4" fontId="19" fillId="19" borderId="10" xfId="42" applyNumberFormat="1" applyFont="1" applyFill="1" applyBorder="1" applyAlignment="1" applyProtection="1">
      <alignment horizontal="center" vertical="center" wrapText="1"/>
      <protection locked="0"/>
    </xf>
    <xf numFmtId="4" fontId="19" fillId="19" borderId="10" xfId="42" applyNumberFormat="1" applyFont="1" applyFill="1" applyBorder="1" applyAlignment="1" applyProtection="1">
      <alignment horizontal="center" vertical="center" wrapText="1"/>
    </xf>
    <xf numFmtId="4" fontId="19" fillId="18" borderId="10" xfId="0" applyNumberFormat="1" applyFont="1" applyFill="1" applyBorder="1" applyAlignment="1" applyProtection="1">
      <alignment horizontal="center" vertical="center"/>
      <protection locked="0"/>
    </xf>
    <xf numFmtId="0" fontId="19" fillId="18" borderId="10" xfId="0" applyFont="1" applyFill="1" applyBorder="1" applyAlignment="1" applyProtection="1">
      <alignment horizontal="left" vertical="center" wrapText="1" indent="5"/>
      <protection locked="0"/>
    </xf>
    <xf numFmtId="0" fontId="19" fillId="18" borderId="10" xfId="42" applyNumberFormat="1" applyFont="1" applyFill="1" applyBorder="1" applyAlignment="1" applyProtection="1">
      <alignment horizontal="center" vertical="center" wrapText="1"/>
    </xf>
    <xf numFmtId="0" fontId="19" fillId="18" borderId="10" xfId="0" applyFont="1" applyFill="1" applyBorder="1" applyAlignment="1" applyProtection="1">
      <alignment horizontal="left" vertical="center" wrapText="1" indent="4"/>
      <protection locked="0"/>
    </xf>
    <xf numFmtId="0" fontId="19" fillId="19" borderId="10" xfId="42" applyFont="1" applyFill="1" applyBorder="1" applyAlignment="1" applyProtection="1">
      <alignment horizontal="center" vertical="center" wrapText="1"/>
    </xf>
    <xf numFmtId="4" fontId="19" fillId="18" borderId="10" xfId="0" applyNumberFormat="1" applyFont="1" applyFill="1" applyBorder="1" applyAlignment="1" applyProtection="1">
      <alignment horizontal="center" vertical="center"/>
    </xf>
    <xf numFmtId="0" fontId="19" fillId="18" borderId="10" xfId="0" applyNumberFormat="1" applyFont="1" applyFill="1" applyBorder="1" applyAlignment="1" applyProtection="1">
      <alignment horizontal="center" vertical="center"/>
    </xf>
  </cellXfs>
  <cellStyles count="59">
    <cellStyle name="Акцент1" xfId="1" builtinId="29" customBuiltin="1"/>
    <cellStyle name="Акцент1 2" xfId="2"/>
    <cellStyle name="Акцент2" xfId="3" builtinId="33" customBuiltin="1"/>
    <cellStyle name="Акцент2 2" xfId="4"/>
    <cellStyle name="Акцент3" xfId="5" builtinId="37" customBuiltin="1"/>
    <cellStyle name="Акцент3 2" xfId="6"/>
    <cellStyle name="Акцент4" xfId="7" builtinId="41" customBuiltin="1"/>
    <cellStyle name="Акцент4 2" xfId="8"/>
    <cellStyle name="Акцент5" xfId="9" builtinId="45" customBuiltin="1"/>
    <cellStyle name="Акцент5 2" xfId="10"/>
    <cellStyle name="Акцент6" xfId="11" builtinId="49" customBuiltin="1"/>
    <cellStyle name="Акцент6 2" xfId="12"/>
    <cellStyle name="Ввод " xfId="13" builtinId="20" customBuiltin="1"/>
    <cellStyle name="Ввод  2" xfId="14"/>
    <cellStyle name="Вывод" xfId="15" builtinId="21" customBuiltin="1"/>
    <cellStyle name="Вывод 2" xfId="16"/>
    <cellStyle name="Вычисление" xfId="17" builtinId="22" customBuiltin="1"/>
    <cellStyle name="Вычисление 2" xfId="18"/>
    <cellStyle name="Гиперссылка 2" xfId="19"/>
    <cellStyle name="Заголовок 1" xfId="20" builtinId="16" customBuiltin="1"/>
    <cellStyle name="Заголовок 1 2" xfId="21"/>
    <cellStyle name="Заголовок 2" xfId="22" builtinId="17" customBuiltin="1"/>
    <cellStyle name="Заголовок 2 2" xfId="23"/>
    <cellStyle name="Заголовок 3" xfId="24" builtinId="18" customBuiltin="1"/>
    <cellStyle name="Заголовок 3 2" xfId="25"/>
    <cellStyle name="Заголовок 4" xfId="26" builtinId="19" customBuiltin="1"/>
    <cellStyle name="Заголовок 4 2" xfId="27"/>
    <cellStyle name="Итог" xfId="28" builtinId="25" customBuiltin="1"/>
    <cellStyle name="Итог 2" xfId="29"/>
    <cellStyle name="Контрольная ячейка" xfId="30" builtinId="23" customBuiltin="1"/>
    <cellStyle name="Контрольная ячейка 2" xfId="31"/>
    <cellStyle name="Название" xfId="32" builtinId="15" customBuiltin="1"/>
    <cellStyle name="Название 2" xfId="33"/>
    <cellStyle name="Нейтральный" xfId="34" builtinId="28" customBuiltin="1"/>
    <cellStyle name="Нейтральный 2" xfId="35"/>
    <cellStyle name="Обычный" xfId="0" builtinId="0"/>
    <cellStyle name="Обычный 2" xfId="36"/>
    <cellStyle name="Обычный 2 2" xfId="37"/>
    <cellStyle name="Обычный 2 3" xfId="38"/>
    <cellStyle name="Обычный 2 4" xfId="39"/>
    <cellStyle name="Обычный 2 5" xfId="40"/>
    <cellStyle name="Обычный 2 6" xfId="41"/>
    <cellStyle name="Обычный 3" xfId="42"/>
    <cellStyle name="Обычный 3 2" xfId="43"/>
    <cellStyle name="Обычный 4" xfId="44"/>
    <cellStyle name="Обычный 4 2" xfId="45"/>
    <cellStyle name="Обычный 5" xfId="46"/>
    <cellStyle name="Плохой" xfId="47" builtinId="27" customBuiltin="1"/>
    <cellStyle name="Плохой 2" xfId="48"/>
    <cellStyle name="Пояснение" xfId="49" builtinId="53" customBuiltin="1"/>
    <cellStyle name="Пояснение 2" xfId="50"/>
    <cellStyle name="Примечание" xfId="51" builtinId="10" customBuiltin="1"/>
    <cellStyle name="Примечание 2" xfId="52"/>
    <cellStyle name="Связанная ячейка" xfId="53" builtinId="24" customBuiltin="1"/>
    <cellStyle name="Связанная ячейка 2" xfId="54"/>
    <cellStyle name="Текст предупреждения" xfId="55" builtinId="11" customBuiltin="1"/>
    <cellStyle name="Текст предупреждения 2" xfId="56"/>
    <cellStyle name="Хороший" xfId="57" builtinId="26" customBuiltin="1"/>
    <cellStyle name="Хороший 2" xfId="5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66675</xdr:colOff>
      <xdr:row>483</xdr:row>
      <xdr:rowOff>114300</xdr:rowOff>
    </xdr:from>
    <xdr:to>
      <xdr:col>9</xdr:col>
      <xdr:colOff>152400</xdr:colOff>
      <xdr:row>490</xdr:row>
      <xdr:rowOff>114300</xdr:rowOff>
    </xdr:to>
    <xdr:sp macro="" textlink="">
      <xdr:nvSpPr>
        <xdr:cNvPr id="414391" name="Text Box 413367" hidden="1"/>
        <xdr:cNvSpPr txBox="1">
          <a:spLocks noChangeArrowheads="1"/>
        </xdr:cNvSpPr>
      </xdr:nvSpPr>
      <xdr:spPr bwMode="auto">
        <a:xfrm>
          <a:off x="9725025" y="96316800"/>
          <a:ext cx="1143000" cy="1333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P130"/>
  <sheetViews>
    <sheetView tabSelected="1"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5" x14ac:dyDescent="0.25"/>
  <cols>
    <col min="1" max="1" width="57.140625" style="3" customWidth="1"/>
    <col min="2" max="2" width="8.140625" style="33" customWidth="1"/>
    <col min="3" max="3" width="13.42578125" style="3" customWidth="1"/>
    <col min="4" max="4" width="10.5703125" style="8" customWidth="1"/>
    <col min="5" max="5" width="11.28515625" style="3" customWidth="1"/>
    <col min="6" max="6" width="14.28515625" style="3" customWidth="1"/>
    <col min="7" max="7" width="14.140625" style="3" customWidth="1"/>
    <col min="8" max="9" width="15.85546875" style="3" customWidth="1"/>
    <col min="10" max="13" width="18.42578125" style="3" customWidth="1"/>
    <col min="14" max="16" width="17.42578125" style="3" customWidth="1"/>
    <col min="17" max="16384" width="9.140625" style="3"/>
  </cols>
  <sheetData>
    <row r="1" spans="1:16" ht="6" customHeight="1" x14ac:dyDescent="0.25">
      <c r="A1" s="16"/>
      <c r="B1" s="31"/>
      <c r="C1" s="17"/>
      <c r="D1" s="16"/>
      <c r="E1" s="16"/>
      <c r="F1" s="16"/>
      <c r="G1" s="16"/>
      <c r="H1" s="16"/>
      <c r="I1" s="16"/>
      <c r="J1" s="18"/>
      <c r="K1" s="18"/>
      <c r="L1" s="18"/>
      <c r="M1" s="28"/>
      <c r="N1" s="28"/>
      <c r="O1" s="28"/>
      <c r="P1" s="29"/>
    </row>
    <row r="2" spans="1:16" ht="15" customHeight="1" x14ac:dyDescent="0.25">
      <c r="A2" s="103" t="s">
        <v>91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x14ac:dyDescent="0.25">
      <c r="A3" s="1"/>
      <c r="B3" s="32"/>
      <c r="C3" s="1"/>
      <c r="D3" s="1"/>
      <c r="E3" s="2"/>
      <c r="F3" s="2"/>
      <c r="G3" s="2"/>
      <c r="H3" s="2"/>
      <c r="I3" s="2"/>
      <c r="J3" s="19"/>
      <c r="K3" s="19"/>
      <c r="L3" s="19"/>
      <c r="M3" s="105"/>
      <c r="N3" s="105"/>
      <c r="O3" s="20"/>
      <c r="P3" s="16"/>
    </row>
    <row r="4" spans="1:16" ht="15" customHeight="1" x14ac:dyDescent="0.25">
      <c r="A4" s="104" t="s">
        <v>0</v>
      </c>
      <c r="B4" s="104" t="s">
        <v>26</v>
      </c>
      <c r="C4" s="104" t="s">
        <v>8</v>
      </c>
      <c r="D4" s="106" t="s">
        <v>12</v>
      </c>
      <c r="E4" s="95" t="s">
        <v>77</v>
      </c>
      <c r="F4" s="95" t="s">
        <v>78</v>
      </c>
      <c r="G4" s="95" t="s">
        <v>79</v>
      </c>
      <c r="H4" s="95" t="s">
        <v>80</v>
      </c>
      <c r="I4" s="95" t="s">
        <v>81</v>
      </c>
      <c r="J4" s="92" t="s">
        <v>11</v>
      </c>
      <c r="K4" s="93"/>
      <c r="L4" s="93"/>
      <c r="M4" s="93"/>
      <c r="N4" s="93"/>
      <c r="O4" s="93"/>
      <c r="P4" s="94"/>
    </row>
    <row r="5" spans="1:16" ht="105.75" customHeight="1" x14ac:dyDescent="0.25">
      <c r="A5" s="104"/>
      <c r="B5" s="104"/>
      <c r="C5" s="104"/>
      <c r="D5" s="107"/>
      <c r="E5" s="95"/>
      <c r="F5" s="95"/>
      <c r="G5" s="95"/>
      <c r="H5" s="95"/>
      <c r="I5" s="95"/>
      <c r="J5" s="89" t="s">
        <v>82</v>
      </c>
      <c r="K5" s="89" t="s">
        <v>86</v>
      </c>
      <c r="L5" s="89" t="s">
        <v>85</v>
      </c>
      <c r="M5" s="96" t="s">
        <v>83</v>
      </c>
      <c r="N5" s="97"/>
      <c r="O5" s="98" t="s">
        <v>7</v>
      </c>
      <c r="P5" s="98" t="s">
        <v>4</v>
      </c>
    </row>
    <row r="6" spans="1:16" ht="18.75" customHeight="1" x14ac:dyDescent="0.25">
      <c r="A6" s="104"/>
      <c r="B6" s="104"/>
      <c r="C6" s="104"/>
      <c r="D6" s="108"/>
      <c r="E6" s="95"/>
      <c r="F6" s="95"/>
      <c r="G6" s="95"/>
      <c r="H6" s="95"/>
      <c r="I6" s="95"/>
      <c r="J6" s="90"/>
      <c r="K6" s="90"/>
      <c r="L6" s="90"/>
      <c r="M6" s="4" t="s">
        <v>5</v>
      </c>
      <c r="N6" s="4" t="s">
        <v>6</v>
      </c>
      <c r="O6" s="99"/>
      <c r="P6" s="99"/>
    </row>
    <row r="7" spans="1:16" x14ac:dyDescent="0.25">
      <c r="A7" s="54">
        <v>1</v>
      </c>
      <c r="B7" s="54">
        <v>2</v>
      </c>
      <c r="C7" s="54">
        <v>3</v>
      </c>
      <c r="D7" s="54">
        <v>4</v>
      </c>
      <c r="E7" s="54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69">
        <v>12</v>
      </c>
      <c r="M7" s="69">
        <v>13</v>
      </c>
      <c r="N7" s="69">
        <v>14</v>
      </c>
      <c r="O7" s="69">
        <v>15</v>
      </c>
      <c r="P7" s="69">
        <v>16</v>
      </c>
    </row>
    <row r="8" spans="1:16" x14ac:dyDescent="0.25">
      <c r="A8" s="23" t="s">
        <v>10</v>
      </c>
      <c r="B8" s="45" t="s">
        <v>16</v>
      </c>
      <c r="C8" s="42" t="s">
        <v>14</v>
      </c>
      <c r="D8" s="40" t="s">
        <v>9</v>
      </c>
      <c r="E8" s="70"/>
      <c r="F8" s="70"/>
      <c r="G8" s="70"/>
      <c r="H8" s="70"/>
      <c r="I8" s="70">
        <f t="shared" ref="I8:I48" si="0">SUM(J8:M8)+SUM(O8:P8)</f>
        <v>620467614.33000004</v>
      </c>
      <c r="J8" s="47">
        <f>0+J25</f>
        <v>177791595.65000001</v>
      </c>
      <c r="K8" s="47">
        <f>0+K61</f>
        <v>0</v>
      </c>
      <c r="L8" s="47">
        <f>0+L61</f>
        <v>0</v>
      </c>
      <c r="M8" s="47">
        <f>0+M9+M25+M48+M61+M85+M89</f>
        <v>442676018.68000001</v>
      </c>
      <c r="N8" s="47">
        <f>0+N61</f>
        <v>0</v>
      </c>
      <c r="O8" s="47">
        <f>0+O25</f>
        <v>0</v>
      </c>
      <c r="P8" s="47">
        <f>0+P9+P25+P61</f>
        <v>0</v>
      </c>
    </row>
    <row r="9" spans="1:16" ht="35.25" customHeight="1" x14ac:dyDescent="0.25">
      <c r="A9" s="39" t="s">
        <v>15</v>
      </c>
      <c r="B9" s="45" t="s">
        <v>17</v>
      </c>
      <c r="C9" s="35">
        <v>120</v>
      </c>
      <c r="D9" s="24" t="s">
        <v>9</v>
      </c>
      <c r="E9" s="71"/>
      <c r="F9" s="71"/>
      <c r="G9" s="71"/>
      <c r="H9" s="71"/>
      <c r="I9" s="72">
        <f t="shared" si="0"/>
        <v>288732408.30000001</v>
      </c>
      <c r="J9" s="48" t="s">
        <v>9</v>
      </c>
      <c r="K9" s="49" t="s">
        <v>9</v>
      </c>
      <c r="L9" s="49" t="s">
        <v>9</v>
      </c>
      <c r="M9" s="50">
        <f>0+M10+M16+M19+M22</f>
        <v>288732408.30000001</v>
      </c>
      <c r="N9" s="49" t="s">
        <v>9</v>
      </c>
      <c r="O9" s="49" t="s">
        <v>9</v>
      </c>
      <c r="P9" s="50">
        <f>0+P16+P19+P22</f>
        <v>0</v>
      </c>
    </row>
    <row r="10" spans="1:16" ht="30" x14ac:dyDescent="0.25">
      <c r="A10" s="58" t="s">
        <v>19</v>
      </c>
      <c r="B10" s="59" t="s">
        <v>22</v>
      </c>
      <c r="C10" s="60">
        <v>120</v>
      </c>
      <c r="D10" s="61">
        <v>121</v>
      </c>
      <c r="E10" s="62"/>
      <c r="F10" s="62"/>
      <c r="G10" s="62"/>
      <c r="H10" s="62"/>
      <c r="I10" s="62">
        <f t="shared" si="0"/>
        <v>288732408.30000001</v>
      </c>
      <c r="J10" s="62" t="s">
        <v>9</v>
      </c>
      <c r="K10" s="62" t="s">
        <v>9</v>
      </c>
      <c r="L10" s="62" t="s">
        <v>9</v>
      </c>
      <c r="M10" s="63">
        <f>SUM(M11:M15)</f>
        <v>288732408.30000001</v>
      </c>
      <c r="N10" s="62" t="s">
        <v>9</v>
      </c>
      <c r="O10" s="62" t="s">
        <v>9</v>
      </c>
      <c r="P10" s="62" t="s">
        <v>9</v>
      </c>
    </row>
    <row r="11" spans="1:16" x14ac:dyDescent="0.25">
      <c r="A11" s="73" t="s">
        <v>113</v>
      </c>
      <c r="B11" s="45">
        <v>1110</v>
      </c>
      <c r="C11" s="35">
        <v>120</v>
      </c>
      <c r="D11" s="24">
        <v>121</v>
      </c>
      <c r="E11" s="56" t="s">
        <v>102</v>
      </c>
      <c r="F11" s="56">
        <v>12548.69</v>
      </c>
      <c r="G11" s="56">
        <v>22752.400000000001</v>
      </c>
      <c r="H11" s="56"/>
      <c r="I11" s="56">
        <f t="shared" ref="I11:I14" si="1">SUM(J11:M11)+SUM(O11:P11)</f>
        <v>285512819.81999999</v>
      </c>
      <c r="J11" s="80"/>
      <c r="K11" s="80"/>
      <c r="L11" s="80"/>
      <c r="M11" s="46">
        <v>285512819.81999999</v>
      </c>
      <c r="N11" s="80"/>
      <c r="O11" s="80"/>
      <c r="P11" s="80"/>
    </row>
    <row r="12" spans="1:16" x14ac:dyDescent="0.25">
      <c r="A12" s="73" t="s">
        <v>114</v>
      </c>
      <c r="B12" s="45">
        <v>1110</v>
      </c>
      <c r="C12" s="35">
        <v>120</v>
      </c>
      <c r="D12" s="24">
        <v>121</v>
      </c>
      <c r="E12" s="56" t="s">
        <v>102</v>
      </c>
      <c r="F12" s="56">
        <v>51676.08</v>
      </c>
      <c r="G12" s="56">
        <v>20</v>
      </c>
      <c r="H12" s="56"/>
      <c r="I12" s="56">
        <f t="shared" si="1"/>
        <v>1033521.6</v>
      </c>
      <c r="J12" s="80"/>
      <c r="K12" s="80"/>
      <c r="L12" s="80"/>
      <c r="M12" s="46">
        <v>1033521.6</v>
      </c>
      <c r="N12" s="80"/>
      <c r="O12" s="80"/>
      <c r="P12" s="80"/>
    </row>
    <row r="13" spans="1:16" x14ac:dyDescent="0.25">
      <c r="A13" s="73" t="s">
        <v>115</v>
      </c>
      <c r="B13" s="45">
        <v>1110</v>
      </c>
      <c r="C13" s="35">
        <v>120</v>
      </c>
      <c r="D13" s="24">
        <v>121</v>
      </c>
      <c r="E13" s="56" t="s">
        <v>102</v>
      </c>
      <c r="F13" s="56">
        <v>2598.12</v>
      </c>
      <c r="G13" s="56">
        <v>18</v>
      </c>
      <c r="H13" s="56"/>
      <c r="I13" s="56">
        <f t="shared" si="1"/>
        <v>46766.879999999997</v>
      </c>
      <c r="J13" s="80"/>
      <c r="K13" s="80"/>
      <c r="L13" s="80"/>
      <c r="M13" s="46">
        <v>46766.879999999997</v>
      </c>
      <c r="N13" s="80"/>
      <c r="O13" s="80"/>
      <c r="P13" s="80"/>
    </row>
    <row r="14" spans="1:16" x14ac:dyDescent="0.25">
      <c r="A14" s="73" t="s">
        <v>116</v>
      </c>
      <c r="B14" s="45">
        <v>1110</v>
      </c>
      <c r="C14" s="35">
        <v>120</v>
      </c>
      <c r="D14" s="24">
        <v>121</v>
      </c>
      <c r="E14" s="56" t="s">
        <v>97</v>
      </c>
      <c r="F14" s="56">
        <v>9724.09</v>
      </c>
      <c r="G14" s="56">
        <v>220</v>
      </c>
      <c r="H14" s="56"/>
      <c r="I14" s="56">
        <f t="shared" si="1"/>
        <v>2139300</v>
      </c>
      <c r="J14" s="80"/>
      <c r="K14" s="80"/>
      <c r="L14" s="80"/>
      <c r="M14" s="46">
        <v>2139300</v>
      </c>
      <c r="N14" s="80"/>
      <c r="O14" s="80"/>
      <c r="P14" s="80"/>
    </row>
    <row r="15" spans="1:16" hidden="1" x14ac:dyDescent="0.25">
      <c r="A15" s="38"/>
      <c r="B15" s="45"/>
      <c r="C15" s="35"/>
      <c r="D15" s="24"/>
      <c r="E15" s="51"/>
      <c r="F15" s="51"/>
      <c r="G15" s="51"/>
      <c r="H15" s="80"/>
      <c r="I15" s="51">
        <f t="shared" si="0"/>
        <v>0</v>
      </c>
      <c r="J15" s="51"/>
      <c r="K15" s="51"/>
      <c r="L15" s="51"/>
      <c r="M15" s="46"/>
      <c r="N15" s="51"/>
      <c r="O15" s="51"/>
      <c r="P15" s="51"/>
    </row>
    <row r="16" spans="1:16" x14ac:dyDescent="0.25">
      <c r="A16" s="58" t="s">
        <v>20</v>
      </c>
      <c r="B16" s="59" t="s">
        <v>23</v>
      </c>
      <c r="C16" s="60">
        <v>120</v>
      </c>
      <c r="D16" s="61">
        <v>124</v>
      </c>
      <c r="E16" s="62"/>
      <c r="F16" s="62"/>
      <c r="G16" s="62"/>
      <c r="H16" s="62"/>
      <c r="I16" s="62">
        <f t="shared" si="0"/>
        <v>0</v>
      </c>
      <c r="J16" s="62" t="s">
        <v>9</v>
      </c>
      <c r="K16" s="62" t="s">
        <v>9</v>
      </c>
      <c r="L16" s="62" t="s">
        <v>9</v>
      </c>
      <c r="M16" s="63">
        <f>SUM(M17:M18)</f>
        <v>0</v>
      </c>
      <c r="N16" s="62" t="s">
        <v>9</v>
      </c>
      <c r="O16" s="62" t="s">
        <v>9</v>
      </c>
      <c r="P16" s="63">
        <f>SUM(P17:P18)</f>
        <v>0</v>
      </c>
    </row>
    <row r="17" spans="1:16" x14ac:dyDescent="0.25">
      <c r="A17" s="118"/>
      <c r="B17" s="117">
        <v>1120</v>
      </c>
      <c r="C17" s="121">
        <v>120</v>
      </c>
      <c r="D17" s="112">
        <v>124</v>
      </c>
      <c r="E17" s="113"/>
      <c r="F17" s="113"/>
      <c r="G17" s="113"/>
      <c r="H17" s="113"/>
      <c r="I17" s="113">
        <f t="shared" si="0"/>
        <v>0</v>
      </c>
      <c r="J17" s="114"/>
      <c r="K17" s="114"/>
      <c r="L17" s="114"/>
      <c r="M17" s="115"/>
      <c r="N17" s="114"/>
      <c r="O17" s="114"/>
      <c r="P17" s="115"/>
    </row>
    <row r="18" spans="1:16" hidden="1" x14ac:dyDescent="0.25">
      <c r="A18" s="38"/>
      <c r="B18" s="45"/>
      <c r="C18" s="35"/>
      <c r="D18" s="24"/>
      <c r="E18" s="51"/>
      <c r="F18" s="51"/>
      <c r="G18" s="51"/>
      <c r="H18" s="80"/>
      <c r="I18" s="51">
        <f t="shared" si="0"/>
        <v>0</v>
      </c>
      <c r="J18" s="51"/>
      <c r="K18" s="51"/>
      <c r="L18" s="51"/>
      <c r="M18" s="46"/>
      <c r="N18" s="51"/>
      <c r="O18" s="51"/>
      <c r="P18" s="46"/>
    </row>
    <row r="19" spans="1:16" ht="45" x14ac:dyDescent="0.25">
      <c r="A19" s="58" t="s">
        <v>21</v>
      </c>
      <c r="B19" s="59" t="s">
        <v>24</v>
      </c>
      <c r="C19" s="60">
        <v>120</v>
      </c>
      <c r="D19" s="61">
        <v>128</v>
      </c>
      <c r="E19" s="62"/>
      <c r="F19" s="62"/>
      <c r="G19" s="62"/>
      <c r="H19" s="62"/>
      <c r="I19" s="62">
        <f t="shared" si="0"/>
        <v>0</v>
      </c>
      <c r="J19" s="62" t="s">
        <v>9</v>
      </c>
      <c r="K19" s="62" t="s">
        <v>9</v>
      </c>
      <c r="L19" s="62" t="s">
        <v>9</v>
      </c>
      <c r="M19" s="63">
        <f>SUM(M20:M21)</f>
        <v>0</v>
      </c>
      <c r="N19" s="62" t="s">
        <v>9</v>
      </c>
      <c r="O19" s="62" t="s">
        <v>9</v>
      </c>
      <c r="P19" s="63">
        <f>SUM(P20:P21)</f>
        <v>0</v>
      </c>
    </row>
    <row r="20" spans="1:16" x14ac:dyDescent="0.25">
      <c r="A20" s="118"/>
      <c r="B20" s="117">
        <v>1130</v>
      </c>
      <c r="C20" s="121">
        <v>120</v>
      </c>
      <c r="D20" s="112">
        <v>128</v>
      </c>
      <c r="E20" s="113"/>
      <c r="F20" s="113"/>
      <c r="G20" s="113"/>
      <c r="H20" s="113"/>
      <c r="I20" s="113">
        <f t="shared" si="0"/>
        <v>0</v>
      </c>
      <c r="J20" s="114"/>
      <c r="K20" s="114"/>
      <c r="L20" s="114"/>
      <c r="M20" s="115"/>
      <c r="N20" s="114"/>
      <c r="O20" s="114"/>
      <c r="P20" s="115"/>
    </row>
    <row r="21" spans="1:16" hidden="1" x14ac:dyDescent="0.25">
      <c r="A21" s="38"/>
      <c r="B21" s="45"/>
      <c r="C21" s="35"/>
      <c r="D21" s="24"/>
      <c r="E21" s="51"/>
      <c r="F21" s="51"/>
      <c r="G21" s="51"/>
      <c r="H21" s="80"/>
      <c r="I21" s="51">
        <f t="shared" si="0"/>
        <v>0</v>
      </c>
      <c r="J21" s="51"/>
      <c r="K21" s="51"/>
      <c r="L21" s="51"/>
      <c r="M21" s="46"/>
      <c r="N21" s="51"/>
      <c r="O21" s="51"/>
      <c r="P21" s="46"/>
    </row>
    <row r="22" spans="1:16" x14ac:dyDescent="0.25">
      <c r="A22" s="58" t="s">
        <v>90</v>
      </c>
      <c r="B22" s="59">
        <v>1140</v>
      </c>
      <c r="C22" s="60">
        <v>120</v>
      </c>
      <c r="D22" s="61">
        <v>129</v>
      </c>
      <c r="E22" s="62"/>
      <c r="F22" s="62"/>
      <c r="G22" s="62"/>
      <c r="H22" s="62"/>
      <c r="I22" s="62">
        <f t="shared" si="0"/>
        <v>0</v>
      </c>
      <c r="J22" s="62" t="s">
        <v>9</v>
      </c>
      <c r="K22" s="62" t="s">
        <v>9</v>
      </c>
      <c r="L22" s="62" t="s">
        <v>9</v>
      </c>
      <c r="M22" s="63">
        <f>SUM(M23:M24)</f>
        <v>0</v>
      </c>
      <c r="N22" s="62" t="s">
        <v>9</v>
      </c>
      <c r="O22" s="62" t="s">
        <v>9</v>
      </c>
      <c r="P22" s="63">
        <f>SUM(P23:P24)</f>
        <v>0</v>
      </c>
    </row>
    <row r="23" spans="1:16" x14ac:dyDescent="0.25">
      <c r="A23" s="118"/>
      <c r="B23" s="117">
        <v>1140</v>
      </c>
      <c r="C23" s="121">
        <v>120</v>
      </c>
      <c r="D23" s="112">
        <v>129</v>
      </c>
      <c r="E23" s="113"/>
      <c r="F23" s="113"/>
      <c r="G23" s="113"/>
      <c r="H23" s="113"/>
      <c r="I23" s="113">
        <f t="shared" si="0"/>
        <v>0</v>
      </c>
      <c r="J23" s="114"/>
      <c r="K23" s="114"/>
      <c r="L23" s="114"/>
      <c r="M23" s="115"/>
      <c r="N23" s="114"/>
      <c r="O23" s="114"/>
      <c r="P23" s="115"/>
    </row>
    <row r="24" spans="1:16" hidden="1" x14ac:dyDescent="0.25">
      <c r="A24" s="38"/>
      <c r="B24" s="45"/>
      <c r="C24" s="35"/>
      <c r="D24" s="24"/>
      <c r="E24" s="80"/>
      <c r="F24" s="80"/>
      <c r="G24" s="80"/>
      <c r="H24" s="80"/>
      <c r="I24" s="80">
        <f t="shared" si="0"/>
        <v>0</v>
      </c>
      <c r="J24" s="80"/>
      <c r="K24" s="80"/>
      <c r="L24" s="80"/>
      <c r="M24" s="46"/>
      <c r="N24" s="80"/>
      <c r="O24" s="80"/>
      <c r="P24" s="46"/>
    </row>
    <row r="25" spans="1:16" s="5" customFormat="1" ht="30" x14ac:dyDescent="0.2">
      <c r="A25" s="39" t="s">
        <v>13</v>
      </c>
      <c r="B25" s="45" t="s">
        <v>18</v>
      </c>
      <c r="C25" s="35">
        <v>130</v>
      </c>
      <c r="D25" s="24" t="s">
        <v>9</v>
      </c>
      <c r="E25" s="72"/>
      <c r="F25" s="72"/>
      <c r="G25" s="72"/>
      <c r="H25" s="72"/>
      <c r="I25" s="72">
        <f t="shared" si="0"/>
        <v>331415846.13999999</v>
      </c>
      <c r="J25" s="50">
        <f>0+J26</f>
        <v>177791595.65000001</v>
      </c>
      <c r="K25" s="49" t="s">
        <v>9</v>
      </c>
      <c r="L25" s="49" t="s">
        <v>9</v>
      </c>
      <c r="M25" s="50">
        <f>0+M29+M41+M44</f>
        <v>153624250.49000001</v>
      </c>
      <c r="N25" s="49" t="s">
        <v>9</v>
      </c>
      <c r="O25" s="50">
        <f>0+O29+O41+O44</f>
        <v>0</v>
      </c>
      <c r="P25" s="50">
        <f>0+P29</f>
        <v>0</v>
      </c>
    </row>
    <row r="26" spans="1:16" ht="75" x14ac:dyDescent="0.25">
      <c r="A26" s="58" t="s">
        <v>25</v>
      </c>
      <c r="B26" s="59">
        <v>1210</v>
      </c>
      <c r="C26" s="60">
        <v>130</v>
      </c>
      <c r="D26" s="61">
        <v>131</v>
      </c>
      <c r="E26" s="63"/>
      <c r="F26" s="63"/>
      <c r="G26" s="63"/>
      <c r="H26" s="85"/>
      <c r="I26" s="63">
        <f t="shared" si="0"/>
        <v>177791595.65000001</v>
      </c>
      <c r="J26" s="63">
        <f>SUM(J27:J28)</f>
        <v>177791595.65000001</v>
      </c>
      <c r="K26" s="62" t="s">
        <v>9</v>
      </c>
      <c r="L26" s="62" t="s">
        <v>9</v>
      </c>
      <c r="M26" s="74" t="s">
        <v>9</v>
      </c>
      <c r="N26" s="62" t="s">
        <v>9</v>
      </c>
      <c r="O26" s="62" t="s">
        <v>9</v>
      </c>
      <c r="P26" s="62" t="s">
        <v>9</v>
      </c>
    </row>
    <row r="27" spans="1:16" ht="30" x14ac:dyDescent="0.25">
      <c r="A27" s="73" t="s">
        <v>112</v>
      </c>
      <c r="B27" s="45">
        <v>1210</v>
      </c>
      <c r="C27" s="35">
        <v>130</v>
      </c>
      <c r="D27" s="24">
        <v>131</v>
      </c>
      <c r="E27" s="56"/>
      <c r="F27" s="56"/>
      <c r="G27" s="56"/>
      <c r="H27" s="56"/>
      <c r="I27" s="56">
        <f t="shared" ref="I27" si="2">SUM(J27:M27)+SUM(O27:P27)</f>
        <v>177791595.65000001</v>
      </c>
      <c r="J27" s="56">
        <v>177791595.65000001</v>
      </c>
      <c r="K27" s="80"/>
      <c r="L27" s="80"/>
      <c r="M27" s="75"/>
      <c r="N27" s="80"/>
      <c r="O27" s="80"/>
      <c r="P27" s="75"/>
    </row>
    <row r="28" spans="1:16" hidden="1" x14ac:dyDescent="0.25">
      <c r="A28" s="38"/>
      <c r="B28" s="45"/>
      <c r="C28" s="35"/>
      <c r="D28" s="24"/>
      <c r="E28" s="51"/>
      <c r="F28" s="51"/>
      <c r="G28" s="51"/>
      <c r="H28" s="80"/>
      <c r="I28" s="51">
        <f t="shared" si="0"/>
        <v>0</v>
      </c>
      <c r="J28" s="51"/>
      <c r="K28" s="51"/>
      <c r="L28" s="51"/>
      <c r="M28" s="46"/>
      <c r="N28" s="51"/>
      <c r="O28" s="51"/>
      <c r="P28" s="46"/>
    </row>
    <row r="29" spans="1:16" ht="30" x14ac:dyDescent="0.25">
      <c r="A29" s="38" t="s">
        <v>27</v>
      </c>
      <c r="B29" s="45">
        <v>1230</v>
      </c>
      <c r="C29" s="35">
        <v>130</v>
      </c>
      <c r="D29" s="24">
        <v>131</v>
      </c>
      <c r="E29" s="49"/>
      <c r="F29" s="49"/>
      <c r="G29" s="49"/>
      <c r="H29" s="86"/>
      <c r="I29" s="49">
        <f t="shared" si="0"/>
        <v>94799212.290000007</v>
      </c>
      <c r="J29" s="49" t="s">
        <v>9</v>
      </c>
      <c r="K29" s="49" t="s">
        <v>9</v>
      </c>
      <c r="L29" s="49" t="s">
        <v>9</v>
      </c>
      <c r="M29" s="50">
        <f>0+M30+M33</f>
        <v>94799212.290000007</v>
      </c>
      <c r="N29" s="49" t="s">
        <v>9</v>
      </c>
      <c r="O29" s="50">
        <f>0+O30+O33</f>
        <v>0</v>
      </c>
      <c r="P29" s="50">
        <f>0+P30+P33</f>
        <v>0</v>
      </c>
    </row>
    <row r="30" spans="1:16" ht="30" x14ac:dyDescent="0.25">
      <c r="A30" s="64" t="s">
        <v>28</v>
      </c>
      <c r="B30" s="59" t="s">
        <v>29</v>
      </c>
      <c r="C30" s="60">
        <v>130</v>
      </c>
      <c r="D30" s="61">
        <v>131</v>
      </c>
      <c r="E30" s="62"/>
      <c r="F30" s="62"/>
      <c r="G30" s="62"/>
      <c r="H30" s="62"/>
      <c r="I30" s="62">
        <f t="shared" si="0"/>
        <v>3500000</v>
      </c>
      <c r="J30" s="62" t="s">
        <v>9</v>
      </c>
      <c r="K30" s="62" t="s">
        <v>9</v>
      </c>
      <c r="L30" s="62" t="s">
        <v>9</v>
      </c>
      <c r="M30" s="63">
        <f>SUM(M31:M32)</f>
        <v>3500000</v>
      </c>
      <c r="N30" s="62" t="s">
        <v>9</v>
      </c>
      <c r="O30" s="63">
        <f>SUM(O31:O32)</f>
        <v>0</v>
      </c>
      <c r="P30" s="63">
        <f>SUM(P31:P32)</f>
        <v>0</v>
      </c>
    </row>
    <row r="31" spans="1:16" x14ac:dyDescent="0.25">
      <c r="A31" s="83" t="s">
        <v>111</v>
      </c>
      <c r="B31" s="45">
        <v>1231</v>
      </c>
      <c r="C31" s="35">
        <v>130</v>
      </c>
      <c r="D31" s="24">
        <v>131</v>
      </c>
      <c r="E31" s="56" t="s">
        <v>97</v>
      </c>
      <c r="F31" s="56">
        <v>350</v>
      </c>
      <c r="G31" s="56">
        <v>10000</v>
      </c>
      <c r="H31" s="56"/>
      <c r="I31" s="56">
        <f t="shared" ref="I31" si="3">SUM(J31:M31)+SUM(O31:P31)</f>
        <v>3500000</v>
      </c>
      <c r="J31" s="80"/>
      <c r="K31" s="80"/>
      <c r="L31" s="80"/>
      <c r="M31" s="46">
        <v>3500000</v>
      </c>
      <c r="N31" s="80"/>
      <c r="O31" s="46"/>
      <c r="P31" s="46"/>
    </row>
    <row r="32" spans="1:16" hidden="1" x14ac:dyDescent="0.25">
      <c r="A32" s="37"/>
      <c r="B32" s="45"/>
      <c r="C32" s="35"/>
      <c r="D32" s="24"/>
      <c r="E32" s="51"/>
      <c r="F32" s="51"/>
      <c r="G32" s="51"/>
      <c r="H32" s="80"/>
      <c r="I32" s="51">
        <f t="shared" si="0"/>
        <v>0</v>
      </c>
      <c r="J32" s="51"/>
      <c r="K32" s="51"/>
      <c r="L32" s="51"/>
      <c r="M32" s="46"/>
      <c r="N32" s="51"/>
      <c r="O32" s="46"/>
      <c r="P32" s="46"/>
    </row>
    <row r="33" spans="1:16" ht="30" x14ac:dyDescent="0.25">
      <c r="A33" s="64" t="s">
        <v>30</v>
      </c>
      <c r="B33" s="59" t="s">
        <v>31</v>
      </c>
      <c r="C33" s="60">
        <v>130</v>
      </c>
      <c r="D33" s="61">
        <v>131</v>
      </c>
      <c r="E33" s="62"/>
      <c r="F33" s="62"/>
      <c r="G33" s="62"/>
      <c r="H33" s="62"/>
      <c r="I33" s="62">
        <f t="shared" si="0"/>
        <v>91299212.290000007</v>
      </c>
      <c r="J33" s="62" t="s">
        <v>9</v>
      </c>
      <c r="K33" s="62" t="s">
        <v>9</v>
      </c>
      <c r="L33" s="62" t="s">
        <v>9</v>
      </c>
      <c r="M33" s="63">
        <f>SUM(M34:M40)</f>
        <v>91299212.290000007</v>
      </c>
      <c r="N33" s="62" t="s">
        <v>9</v>
      </c>
      <c r="O33" s="63">
        <f>SUM(O34:O40)</f>
        <v>0</v>
      </c>
      <c r="P33" s="63">
        <f>SUM(P34:P40)</f>
        <v>0</v>
      </c>
    </row>
    <row r="34" spans="1:16" ht="30" x14ac:dyDescent="0.25">
      <c r="A34" s="83" t="s">
        <v>105</v>
      </c>
      <c r="B34" s="45">
        <v>1232</v>
      </c>
      <c r="C34" s="35">
        <v>130</v>
      </c>
      <c r="D34" s="24">
        <v>131</v>
      </c>
      <c r="E34" s="56" t="s">
        <v>101</v>
      </c>
      <c r="F34" s="56">
        <v>6655357.0599999996</v>
      </c>
      <c r="G34" s="56">
        <v>11</v>
      </c>
      <c r="H34" s="56"/>
      <c r="I34" s="56">
        <f t="shared" ref="I34:I39" si="4">SUM(J34:M34)+SUM(O34:P34)</f>
        <v>73208927.650000006</v>
      </c>
      <c r="J34" s="80"/>
      <c r="K34" s="80"/>
      <c r="L34" s="80"/>
      <c r="M34" s="46">
        <v>73208927.650000006</v>
      </c>
      <c r="N34" s="80"/>
      <c r="O34" s="46"/>
      <c r="P34" s="46"/>
    </row>
    <row r="35" spans="1:16" ht="30" x14ac:dyDescent="0.25">
      <c r="A35" s="83" t="s">
        <v>106</v>
      </c>
      <c r="B35" s="45">
        <v>1232</v>
      </c>
      <c r="C35" s="35">
        <v>130</v>
      </c>
      <c r="D35" s="24">
        <v>131</v>
      </c>
      <c r="E35" s="56" t="s">
        <v>101</v>
      </c>
      <c r="F35" s="56">
        <v>2729781.02</v>
      </c>
      <c r="G35" s="56">
        <v>3</v>
      </c>
      <c r="H35" s="56"/>
      <c r="I35" s="56">
        <f t="shared" si="4"/>
        <v>8189343.0599999996</v>
      </c>
      <c r="J35" s="80"/>
      <c r="K35" s="80"/>
      <c r="L35" s="80"/>
      <c r="M35" s="46">
        <v>8189343.0599999996</v>
      </c>
      <c r="N35" s="80"/>
      <c r="O35" s="46"/>
      <c r="P35" s="46"/>
    </row>
    <row r="36" spans="1:16" ht="30" x14ac:dyDescent="0.25">
      <c r="A36" s="83" t="s">
        <v>107</v>
      </c>
      <c r="B36" s="45">
        <v>1232</v>
      </c>
      <c r="C36" s="35">
        <v>130</v>
      </c>
      <c r="D36" s="24">
        <v>131</v>
      </c>
      <c r="E36" s="56" t="s">
        <v>97</v>
      </c>
      <c r="F36" s="56">
        <v>3000</v>
      </c>
      <c r="G36" s="56">
        <v>168</v>
      </c>
      <c r="H36" s="56"/>
      <c r="I36" s="56">
        <f t="shared" si="4"/>
        <v>504000</v>
      </c>
      <c r="J36" s="80"/>
      <c r="K36" s="80"/>
      <c r="L36" s="80"/>
      <c r="M36" s="46">
        <v>504000</v>
      </c>
      <c r="N36" s="80"/>
      <c r="O36" s="46"/>
      <c r="P36" s="46"/>
    </row>
    <row r="37" spans="1:16" ht="30" x14ac:dyDescent="0.25">
      <c r="A37" s="83" t="s">
        <v>108</v>
      </c>
      <c r="B37" s="45">
        <v>1232</v>
      </c>
      <c r="C37" s="35">
        <v>130</v>
      </c>
      <c r="D37" s="24">
        <v>131</v>
      </c>
      <c r="E37" s="56" t="s">
        <v>101</v>
      </c>
      <c r="F37" s="56">
        <v>36390.089999999997</v>
      </c>
      <c r="G37" s="56">
        <v>228</v>
      </c>
      <c r="H37" s="56"/>
      <c r="I37" s="56">
        <f t="shared" si="4"/>
        <v>8296941.5800000001</v>
      </c>
      <c r="J37" s="80"/>
      <c r="K37" s="80"/>
      <c r="L37" s="80"/>
      <c r="M37" s="46">
        <v>8296941.5800000001</v>
      </c>
      <c r="N37" s="80"/>
      <c r="O37" s="46"/>
      <c r="P37" s="46"/>
    </row>
    <row r="38" spans="1:16" x14ac:dyDescent="0.25">
      <c r="A38" s="83" t="s">
        <v>109</v>
      </c>
      <c r="B38" s="45">
        <v>1232</v>
      </c>
      <c r="C38" s="35">
        <v>130</v>
      </c>
      <c r="D38" s="24">
        <v>131</v>
      </c>
      <c r="E38" s="56" t="s">
        <v>97</v>
      </c>
      <c r="F38" s="56">
        <v>1000</v>
      </c>
      <c r="G38" s="56">
        <v>700</v>
      </c>
      <c r="H38" s="56"/>
      <c r="I38" s="56">
        <f t="shared" si="4"/>
        <v>700000</v>
      </c>
      <c r="J38" s="80"/>
      <c r="K38" s="80"/>
      <c r="L38" s="80"/>
      <c r="M38" s="46">
        <v>700000</v>
      </c>
      <c r="N38" s="80"/>
      <c r="O38" s="46"/>
      <c r="P38" s="46"/>
    </row>
    <row r="39" spans="1:16" ht="30" x14ac:dyDescent="0.25">
      <c r="A39" s="83" t="s">
        <v>110</v>
      </c>
      <c r="B39" s="45">
        <v>1232</v>
      </c>
      <c r="C39" s="35">
        <v>130</v>
      </c>
      <c r="D39" s="24">
        <v>131</v>
      </c>
      <c r="E39" s="56" t="s">
        <v>101</v>
      </c>
      <c r="F39" s="56">
        <v>20000</v>
      </c>
      <c r="G39" s="56">
        <v>20</v>
      </c>
      <c r="H39" s="56"/>
      <c r="I39" s="56">
        <f t="shared" si="4"/>
        <v>400000</v>
      </c>
      <c r="J39" s="80"/>
      <c r="K39" s="80"/>
      <c r="L39" s="80"/>
      <c r="M39" s="46">
        <v>400000</v>
      </c>
      <c r="N39" s="80"/>
      <c r="O39" s="46"/>
      <c r="P39" s="46"/>
    </row>
    <row r="40" spans="1:16" hidden="1" x14ac:dyDescent="0.25">
      <c r="A40" s="37"/>
      <c r="B40" s="45"/>
      <c r="C40" s="35"/>
      <c r="D40" s="24"/>
      <c r="E40" s="51"/>
      <c r="F40" s="51"/>
      <c r="G40" s="51"/>
      <c r="H40" s="80"/>
      <c r="I40" s="51">
        <f t="shared" si="0"/>
        <v>0</v>
      </c>
      <c r="J40" s="51"/>
      <c r="K40" s="51"/>
      <c r="L40" s="51"/>
      <c r="M40" s="46"/>
      <c r="N40" s="51"/>
      <c r="O40" s="46"/>
      <c r="P40" s="46"/>
    </row>
    <row r="41" spans="1:16" x14ac:dyDescent="0.25">
      <c r="A41" s="58" t="s">
        <v>32</v>
      </c>
      <c r="B41" s="59" t="s">
        <v>33</v>
      </c>
      <c r="C41" s="60">
        <v>130</v>
      </c>
      <c r="D41" s="61">
        <v>134</v>
      </c>
      <c r="E41" s="62"/>
      <c r="F41" s="62"/>
      <c r="G41" s="62"/>
      <c r="H41" s="62"/>
      <c r="I41" s="62">
        <f t="shared" si="0"/>
        <v>20000</v>
      </c>
      <c r="J41" s="62" t="s">
        <v>9</v>
      </c>
      <c r="K41" s="62" t="s">
        <v>9</v>
      </c>
      <c r="L41" s="62" t="s">
        <v>9</v>
      </c>
      <c r="M41" s="63">
        <f>SUM(M42:M43)</f>
        <v>20000</v>
      </c>
      <c r="N41" s="62" t="s">
        <v>9</v>
      </c>
      <c r="O41" s="63">
        <f>SUM(O42:O43)</f>
        <v>0</v>
      </c>
      <c r="P41" s="62" t="s">
        <v>9</v>
      </c>
    </row>
    <row r="42" spans="1:16" x14ac:dyDescent="0.25">
      <c r="A42" s="73" t="s">
        <v>104</v>
      </c>
      <c r="B42" s="45">
        <v>1240</v>
      </c>
      <c r="C42" s="35">
        <v>130</v>
      </c>
      <c r="D42" s="24">
        <v>134</v>
      </c>
      <c r="E42" s="56" t="s">
        <v>97</v>
      </c>
      <c r="F42" s="56">
        <v>4000</v>
      </c>
      <c r="G42" s="56">
        <v>5</v>
      </c>
      <c r="H42" s="56"/>
      <c r="I42" s="56">
        <f t="shared" ref="I42" si="5">SUM(J42:M42)+SUM(O42:P42)</f>
        <v>20000</v>
      </c>
      <c r="J42" s="80"/>
      <c r="K42" s="80"/>
      <c r="L42" s="80"/>
      <c r="M42" s="46">
        <v>20000</v>
      </c>
      <c r="N42" s="80"/>
      <c r="O42" s="46"/>
      <c r="P42" s="80"/>
    </row>
    <row r="43" spans="1:16" hidden="1" x14ac:dyDescent="0.25">
      <c r="A43" s="38"/>
      <c r="B43" s="45"/>
      <c r="C43" s="35"/>
      <c r="D43" s="24"/>
      <c r="E43" s="51"/>
      <c r="F43" s="51"/>
      <c r="G43" s="51"/>
      <c r="H43" s="80"/>
      <c r="I43" s="51">
        <f t="shared" si="0"/>
        <v>0</v>
      </c>
      <c r="J43" s="51"/>
      <c r="K43" s="51"/>
      <c r="L43" s="51"/>
      <c r="M43" s="46"/>
      <c r="N43" s="51"/>
      <c r="O43" s="46"/>
      <c r="P43" s="51"/>
    </row>
    <row r="44" spans="1:16" x14ac:dyDescent="0.25">
      <c r="A44" s="58" t="s">
        <v>34</v>
      </c>
      <c r="B44" s="59">
        <v>1250</v>
      </c>
      <c r="C44" s="61">
        <v>130</v>
      </c>
      <c r="D44" s="61">
        <v>135</v>
      </c>
      <c r="E44" s="62"/>
      <c r="F44" s="62"/>
      <c r="G44" s="62"/>
      <c r="H44" s="62"/>
      <c r="I44" s="62">
        <f t="shared" si="0"/>
        <v>58805038.200000003</v>
      </c>
      <c r="J44" s="62" t="s">
        <v>9</v>
      </c>
      <c r="K44" s="62" t="s">
        <v>9</v>
      </c>
      <c r="L44" s="62" t="s">
        <v>9</v>
      </c>
      <c r="M44" s="63">
        <f>SUM(M45:M47)</f>
        <v>58805038.200000003</v>
      </c>
      <c r="N44" s="62" t="s">
        <v>9</v>
      </c>
      <c r="O44" s="63">
        <f>SUM(O45:O47)</f>
        <v>0</v>
      </c>
      <c r="P44" s="62" t="s">
        <v>9</v>
      </c>
    </row>
    <row r="45" spans="1:16" ht="30" x14ac:dyDescent="0.25">
      <c r="A45" s="73" t="s">
        <v>100</v>
      </c>
      <c r="B45" s="45">
        <v>1250</v>
      </c>
      <c r="C45" s="24">
        <v>130</v>
      </c>
      <c r="D45" s="24">
        <v>135</v>
      </c>
      <c r="E45" s="56" t="s">
        <v>101</v>
      </c>
      <c r="F45" s="56">
        <v>1933978.38</v>
      </c>
      <c r="G45" s="56">
        <v>23</v>
      </c>
      <c r="H45" s="56"/>
      <c r="I45" s="56">
        <f t="shared" ref="I45:I46" si="6">SUM(J45:M45)+SUM(O45:P45)</f>
        <v>44481502.719999999</v>
      </c>
      <c r="J45" s="80"/>
      <c r="K45" s="80"/>
      <c r="L45" s="80"/>
      <c r="M45" s="46">
        <v>44481502.719999999</v>
      </c>
      <c r="N45" s="80"/>
      <c r="O45" s="46"/>
      <c r="P45" s="80"/>
    </row>
    <row r="46" spans="1:16" ht="30" x14ac:dyDescent="0.25">
      <c r="A46" s="73" t="s">
        <v>103</v>
      </c>
      <c r="B46" s="45">
        <v>1250</v>
      </c>
      <c r="C46" s="24">
        <v>130</v>
      </c>
      <c r="D46" s="24">
        <v>135</v>
      </c>
      <c r="E46" s="56" t="s">
        <v>102</v>
      </c>
      <c r="F46" s="56">
        <v>2685.24</v>
      </c>
      <c r="G46" s="56">
        <v>5334.17</v>
      </c>
      <c r="H46" s="56"/>
      <c r="I46" s="56">
        <f t="shared" si="6"/>
        <v>14323535.48</v>
      </c>
      <c r="J46" s="80"/>
      <c r="K46" s="80"/>
      <c r="L46" s="80"/>
      <c r="M46" s="46">
        <v>14323535.48</v>
      </c>
      <c r="N46" s="80"/>
      <c r="O46" s="46"/>
      <c r="P46" s="80"/>
    </row>
    <row r="47" spans="1:16" hidden="1" x14ac:dyDescent="0.25">
      <c r="A47" s="38"/>
      <c r="B47" s="45"/>
      <c r="C47" s="24"/>
      <c r="D47" s="24"/>
      <c r="E47" s="51"/>
      <c r="F47" s="51"/>
      <c r="G47" s="51"/>
      <c r="H47" s="80"/>
      <c r="I47" s="51">
        <f t="shared" si="0"/>
        <v>0</v>
      </c>
      <c r="J47" s="51"/>
      <c r="K47" s="51"/>
      <c r="L47" s="51"/>
      <c r="M47" s="46"/>
      <c r="N47" s="51"/>
      <c r="O47" s="46"/>
      <c r="P47" s="51"/>
    </row>
    <row r="48" spans="1:16" ht="30" x14ac:dyDescent="0.25">
      <c r="A48" s="39" t="s">
        <v>35</v>
      </c>
      <c r="B48" s="45">
        <v>1300</v>
      </c>
      <c r="C48" s="24">
        <v>140</v>
      </c>
      <c r="D48" s="24" t="s">
        <v>9</v>
      </c>
      <c r="E48" s="49"/>
      <c r="F48" s="49"/>
      <c r="G48" s="49"/>
      <c r="H48" s="86"/>
      <c r="I48" s="49">
        <f t="shared" si="0"/>
        <v>319359.89</v>
      </c>
      <c r="J48" s="49" t="s">
        <v>9</v>
      </c>
      <c r="K48" s="49" t="s">
        <v>9</v>
      </c>
      <c r="L48" s="49" t="s">
        <v>9</v>
      </c>
      <c r="M48" s="50">
        <f>0+M49+M52+M55+M58</f>
        <v>319359.89</v>
      </c>
      <c r="N48" s="49" t="s">
        <v>9</v>
      </c>
      <c r="O48" s="49" t="s">
        <v>9</v>
      </c>
      <c r="P48" s="49" t="s">
        <v>9</v>
      </c>
    </row>
    <row r="49" spans="1:16" ht="45" x14ac:dyDescent="0.25">
      <c r="A49" s="58" t="s">
        <v>66</v>
      </c>
      <c r="B49" s="59">
        <v>1301</v>
      </c>
      <c r="C49" s="61">
        <v>140</v>
      </c>
      <c r="D49" s="61">
        <v>141</v>
      </c>
      <c r="E49" s="62"/>
      <c r="F49" s="62"/>
      <c r="G49" s="62"/>
      <c r="H49" s="62"/>
      <c r="I49" s="62">
        <f t="shared" ref="I49:I74" si="7">SUM(J49:M49)+SUM(O49:P49)</f>
        <v>309141.89</v>
      </c>
      <c r="J49" s="62" t="s">
        <v>9</v>
      </c>
      <c r="K49" s="62" t="s">
        <v>9</v>
      </c>
      <c r="L49" s="62" t="s">
        <v>9</v>
      </c>
      <c r="M49" s="63">
        <f>SUM(M50:M51)</f>
        <v>309141.89</v>
      </c>
      <c r="N49" s="62" t="s">
        <v>9</v>
      </c>
      <c r="O49" s="62" t="s">
        <v>9</v>
      </c>
      <c r="P49" s="62" t="s">
        <v>9</v>
      </c>
    </row>
    <row r="50" spans="1:16" ht="30" x14ac:dyDescent="0.25">
      <c r="A50" s="73" t="s">
        <v>99</v>
      </c>
      <c r="B50" s="45">
        <v>1301</v>
      </c>
      <c r="C50" s="24">
        <v>140</v>
      </c>
      <c r="D50" s="24">
        <v>141</v>
      </c>
      <c r="E50" s="56" t="s">
        <v>97</v>
      </c>
      <c r="F50" s="56">
        <v>15457.09</v>
      </c>
      <c r="G50" s="56">
        <v>20</v>
      </c>
      <c r="H50" s="56"/>
      <c r="I50" s="56">
        <f t="shared" ref="I50" si="8">SUM(J50:M50)+SUM(O50:P50)</f>
        <v>309141.89</v>
      </c>
      <c r="J50" s="80"/>
      <c r="K50" s="80"/>
      <c r="L50" s="80"/>
      <c r="M50" s="46">
        <v>309141.89</v>
      </c>
      <c r="N50" s="80"/>
      <c r="O50" s="80"/>
      <c r="P50" s="80"/>
    </row>
    <row r="51" spans="1:16" hidden="1" x14ac:dyDescent="0.25">
      <c r="A51" s="38"/>
      <c r="B51" s="45"/>
      <c r="C51" s="24"/>
      <c r="D51" s="24"/>
      <c r="E51" s="51"/>
      <c r="F51" s="51"/>
      <c r="G51" s="51"/>
      <c r="H51" s="80"/>
      <c r="I51" s="51">
        <f t="shared" si="7"/>
        <v>0</v>
      </c>
      <c r="J51" s="51"/>
      <c r="K51" s="51"/>
      <c r="L51" s="51"/>
      <c r="M51" s="46"/>
      <c r="N51" s="51"/>
      <c r="O51" s="51"/>
      <c r="P51" s="51"/>
    </row>
    <row r="52" spans="1:16" x14ac:dyDescent="0.25">
      <c r="A52" s="58" t="s">
        <v>67</v>
      </c>
      <c r="B52" s="59">
        <v>1302</v>
      </c>
      <c r="C52" s="61">
        <v>140</v>
      </c>
      <c r="D52" s="61">
        <v>143</v>
      </c>
      <c r="E52" s="62"/>
      <c r="F52" s="62"/>
      <c r="G52" s="62"/>
      <c r="H52" s="62"/>
      <c r="I52" s="62">
        <f t="shared" si="7"/>
        <v>0</v>
      </c>
      <c r="J52" s="62" t="s">
        <v>9</v>
      </c>
      <c r="K52" s="62" t="s">
        <v>9</v>
      </c>
      <c r="L52" s="62" t="s">
        <v>9</v>
      </c>
      <c r="M52" s="63">
        <f>SUM(M53:M54)</f>
        <v>0</v>
      </c>
      <c r="N52" s="62" t="s">
        <v>9</v>
      </c>
      <c r="O52" s="62" t="s">
        <v>9</v>
      </c>
      <c r="P52" s="62" t="s">
        <v>9</v>
      </c>
    </row>
    <row r="53" spans="1:16" x14ac:dyDescent="0.25">
      <c r="A53" s="118"/>
      <c r="B53" s="117">
        <v>1302</v>
      </c>
      <c r="C53" s="112">
        <v>140</v>
      </c>
      <c r="D53" s="112">
        <v>143</v>
      </c>
      <c r="E53" s="113"/>
      <c r="F53" s="113"/>
      <c r="G53" s="113"/>
      <c r="H53" s="113"/>
      <c r="I53" s="113">
        <f t="shared" si="7"/>
        <v>0</v>
      </c>
      <c r="J53" s="114"/>
      <c r="K53" s="114"/>
      <c r="L53" s="114"/>
      <c r="M53" s="115"/>
      <c r="N53" s="114"/>
      <c r="O53" s="114"/>
      <c r="P53" s="114"/>
    </row>
    <row r="54" spans="1:16" hidden="1" x14ac:dyDescent="0.25">
      <c r="A54" s="38"/>
      <c r="B54" s="45"/>
      <c r="C54" s="24"/>
      <c r="D54" s="24"/>
      <c r="E54" s="51"/>
      <c r="F54" s="51"/>
      <c r="G54" s="51"/>
      <c r="H54" s="80"/>
      <c r="I54" s="51">
        <f t="shared" si="7"/>
        <v>0</v>
      </c>
      <c r="J54" s="51"/>
      <c r="K54" s="51"/>
      <c r="L54" s="51"/>
      <c r="M54" s="46"/>
      <c r="N54" s="51"/>
      <c r="O54" s="51"/>
      <c r="P54" s="51"/>
    </row>
    <row r="55" spans="1:16" ht="30" x14ac:dyDescent="0.25">
      <c r="A55" s="58" t="s">
        <v>68</v>
      </c>
      <c r="B55" s="59">
        <v>1303</v>
      </c>
      <c r="C55" s="61">
        <v>140</v>
      </c>
      <c r="D55" s="61">
        <v>144</v>
      </c>
      <c r="E55" s="62"/>
      <c r="F55" s="62"/>
      <c r="G55" s="62"/>
      <c r="H55" s="62"/>
      <c r="I55" s="62">
        <f t="shared" si="7"/>
        <v>10218</v>
      </c>
      <c r="J55" s="62" t="s">
        <v>9</v>
      </c>
      <c r="K55" s="62" t="s">
        <v>9</v>
      </c>
      <c r="L55" s="62" t="s">
        <v>9</v>
      </c>
      <c r="M55" s="63">
        <f>SUM(M56:M57)</f>
        <v>10218</v>
      </c>
      <c r="N55" s="62" t="s">
        <v>9</v>
      </c>
      <c r="O55" s="62" t="s">
        <v>9</v>
      </c>
      <c r="P55" s="62" t="s">
        <v>9</v>
      </c>
    </row>
    <row r="56" spans="1:16" x14ac:dyDescent="0.25">
      <c r="A56" s="73" t="s">
        <v>98</v>
      </c>
      <c r="B56" s="45">
        <v>1303</v>
      </c>
      <c r="C56" s="24">
        <v>140</v>
      </c>
      <c r="D56" s="24">
        <v>144</v>
      </c>
      <c r="E56" s="56" t="s">
        <v>97</v>
      </c>
      <c r="F56" s="56">
        <v>10218</v>
      </c>
      <c r="G56" s="56">
        <v>1</v>
      </c>
      <c r="H56" s="56"/>
      <c r="I56" s="56">
        <f t="shared" ref="I56" si="9">SUM(J56:M56)+SUM(O56:P56)</f>
        <v>10218</v>
      </c>
      <c r="J56" s="80"/>
      <c r="K56" s="80"/>
      <c r="L56" s="80"/>
      <c r="M56" s="46">
        <v>10218</v>
      </c>
      <c r="N56" s="80"/>
      <c r="O56" s="80"/>
      <c r="P56" s="80"/>
    </row>
    <row r="57" spans="1:16" hidden="1" x14ac:dyDescent="0.25">
      <c r="A57" s="38"/>
      <c r="B57" s="45"/>
      <c r="C57" s="24"/>
      <c r="D57" s="24"/>
      <c r="E57" s="51"/>
      <c r="F57" s="51"/>
      <c r="G57" s="51"/>
      <c r="H57" s="80"/>
      <c r="I57" s="51">
        <f t="shared" si="7"/>
        <v>0</v>
      </c>
      <c r="J57" s="51"/>
      <c r="K57" s="51"/>
      <c r="L57" s="51"/>
      <c r="M57" s="46"/>
      <c r="N57" s="51"/>
      <c r="O57" s="51"/>
      <c r="P57" s="51"/>
    </row>
    <row r="58" spans="1:16" x14ac:dyDescent="0.25">
      <c r="A58" s="58" t="s">
        <v>69</v>
      </c>
      <c r="B58" s="59">
        <v>1304</v>
      </c>
      <c r="C58" s="61">
        <v>140</v>
      </c>
      <c r="D58" s="61">
        <v>145</v>
      </c>
      <c r="E58" s="62"/>
      <c r="F58" s="62"/>
      <c r="G58" s="62"/>
      <c r="H58" s="62"/>
      <c r="I58" s="62">
        <f t="shared" si="7"/>
        <v>0</v>
      </c>
      <c r="J58" s="62" t="s">
        <v>9</v>
      </c>
      <c r="K58" s="62" t="s">
        <v>9</v>
      </c>
      <c r="L58" s="62" t="s">
        <v>9</v>
      </c>
      <c r="M58" s="63">
        <f>SUM(M59:M60)</f>
        <v>0</v>
      </c>
      <c r="N58" s="62" t="s">
        <v>9</v>
      </c>
      <c r="O58" s="62" t="s">
        <v>9</v>
      </c>
      <c r="P58" s="62" t="s">
        <v>9</v>
      </c>
    </row>
    <row r="59" spans="1:16" x14ac:dyDescent="0.25">
      <c r="A59" s="118"/>
      <c r="B59" s="117">
        <v>1304</v>
      </c>
      <c r="C59" s="112">
        <v>140</v>
      </c>
      <c r="D59" s="112">
        <v>145</v>
      </c>
      <c r="E59" s="113"/>
      <c r="F59" s="113"/>
      <c r="G59" s="113"/>
      <c r="H59" s="113"/>
      <c r="I59" s="113">
        <f t="shared" si="7"/>
        <v>0</v>
      </c>
      <c r="J59" s="114"/>
      <c r="K59" s="114"/>
      <c r="L59" s="114"/>
      <c r="M59" s="115"/>
      <c r="N59" s="114"/>
      <c r="O59" s="114"/>
      <c r="P59" s="114"/>
    </row>
    <row r="60" spans="1:16" hidden="1" x14ac:dyDescent="0.25">
      <c r="A60" s="38"/>
      <c r="B60" s="45"/>
      <c r="C60" s="24"/>
      <c r="D60" s="24"/>
      <c r="E60" s="51"/>
      <c r="F60" s="51"/>
      <c r="G60" s="51"/>
      <c r="H60" s="80"/>
      <c r="I60" s="51">
        <f t="shared" si="7"/>
        <v>0</v>
      </c>
      <c r="J60" s="51"/>
      <c r="K60" s="51"/>
      <c r="L60" s="51"/>
      <c r="M60" s="46"/>
      <c r="N60" s="51"/>
      <c r="O60" s="51"/>
      <c r="P60" s="51"/>
    </row>
    <row r="61" spans="1:16" x14ac:dyDescent="0.25">
      <c r="A61" s="39" t="s">
        <v>36</v>
      </c>
      <c r="B61" s="45" t="s">
        <v>37</v>
      </c>
      <c r="C61" s="24">
        <v>150</v>
      </c>
      <c r="D61" s="24" t="s">
        <v>9</v>
      </c>
      <c r="E61" s="79"/>
      <c r="F61" s="79"/>
      <c r="G61" s="79"/>
      <c r="H61" s="86"/>
      <c r="I61" s="79">
        <f t="shared" si="7"/>
        <v>0</v>
      </c>
      <c r="J61" s="49" t="s">
        <v>9</v>
      </c>
      <c r="K61" s="49">
        <f>0+K62</f>
        <v>0</v>
      </c>
      <c r="L61" s="49">
        <f>0+L65</f>
        <v>0</v>
      </c>
      <c r="M61" s="50">
        <f>0+M68+M79+M82+M83+M84</f>
        <v>0</v>
      </c>
      <c r="N61" s="50">
        <f>0+N68</f>
        <v>0</v>
      </c>
      <c r="O61" s="49" t="s">
        <v>9</v>
      </c>
      <c r="P61" s="50">
        <f>0+P83</f>
        <v>0</v>
      </c>
    </row>
    <row r="62" spans="1:16" ht="30" x14ac:dyDescent="0.25">
      <c r="A62" s="38" t="s">
        <v>48</v>
      </c>
      <c r="B62" s="45">
        <v>1410</v>
      </c>
      <c r="C62" s="24">
        <v>150</v>
      </c>
      <c r="D62" s="24">
        <v>152</v>
      </c>
      <c r="E62" s="81"/>
      <c r="F62" s="81"/>
      <c r="G62" s="81"/>
      <c r="H62" s="81"/>
      <c r="I62" s="81">
        <f t="shared" si="7"/>
        <v>0</v>
      </c>
      <c r="J62" s="81" t="s">
        <v>9</v>
      </c>
      <c r="K62" s="82">
        <f>0+K63+K64</f>
        <v>0</v>
      </c>
      <c r="L62" s="81" t="s">
        <v>9</v>
      </c>
      <c r="M62" s="81" t="s">
        <v>9</v>
      </c>
      <c r="N62" s="81" t="s">
        <v>9</v>
      </c>
      <c r="O62" s="81" t="s">
        <v>9</v>
      </c>
      <c r="P62" s="81" t="s">
        <v>9</v>
      </c>
    </row>
    <row r="63" spans="1:16" ht="30" x14ac:dyDescent="0.25">
      <c r="A63" s="78" t="s">
        <v>87</v>
      </c>
      <c r="B63" s="45">
        <v>14101</v>
      </c>
      <c r="C63" s="77">
        <v>150</v>
      </c>
      <c r="D63" s="77">
        <v>152</v>
      </c>
      <c r="E63" s="80"/>
      <c r="F63" s="80"/>
      <c r="G63" s="80"/>
      <c r="H63" s="80"/>
      <c r="I63" s="80">
        <f t="shared" si="7"/>
        <v>0</v>
      </c>
      <c r="J63" s="80" t="s">
        <v>9</v>
      </c>
      <c r="K63" s="46"/>
      <c r="L63" s="80" t="s">
        <v>9</v>
      </c>
      <c r="M63" s="80" t="s">
        <v>9</v>
      </c>
      <c r="N63" s="80" t="s">
        <v>9</v>
      </c>
      <c r="O63" s="80" t="s">
        <v>9</v>
      </c>
      <c r="P63" s="80" t="s">
        <v>9</v>
      </c>
    </row>
    <row r="64" spans="1:16" x14ac:dyDescent="0.25">
      <c r="A64" s="76" t="s">
        <v>88</v>
      </c>
      <c r="B64" s="45">
        <v>14102</v>
      </c>
      <c r="C64" s="77">
        <v>150</v>
      </c>
      <c r="D64" s="77">
        <v>162</v>
      </c>
      <c r="E64" s="80"/>
      <c r="F64" s="80"/>
      <c r="G64" s="80"/>
      <c r="H64" s="80"/>
      <c r="I64" s="80">
        <f t="shared" si="7"/>
        <v>0</v>
      </c>
      <c r="J64" s="80" t="s">
        <v>9</v>
      </c>
      <c r="K64" s="46"/>
      <c r="L64" s="80" t="s">
        <v>9</v>
      </c>
      <c r="M64" s="80" t="s">
        <v>9</v>
      </c>
      <c r="N64" s="80" t="s">
        <v>9</v>
      </c>
      <c r="O64" s="80" t="s">
        <v>9</v>
      </c>
      <c r="P64" s="80" t="s">
        <v>9</v>
      </c>
    </row>
    <row r="65" spans="1:16" x14ac:dyDescent="0.25">
      <c r="A65" s="58" t="s">
        <v>84</v>
      </c>
      <c r="B65" s="59">
        <v>1420</v>
      </c>
      <c r="C65" s="61">
        <v>150</v>
      </c>
      <c r="D65" s="61">
        <v>162</v>
      </c>
      <c r="E65" s="65"/>
      <c r="F65" s="65"/>
      <c r="G65" s="65"/>
      <c r="H65" s="87"/>
      <c r="I65" s="65">
        <f t="shared" si="7"/>
        <v>0</v>
      </c>
      <c r="J65" s="65" t="s">
        <v>9</v>
      </c>
      <c r="K65" s="65" t="s">
        <v>9</v>
      </c>
      <c r="L65" s="63">
        <f>SUM(L66:L67)</f>
        <v>0</v>
      </c>
      <c r="M65" s="62" t="s">
        <v>9</v>
      </c>
      <c r="N65" s="62" t="s">
        <v>9</v>
      </c>
      <c r="O65" s="62" t="s">
        <v>9</v>
      </c>
      <c r="P65" s="62" t="s">
        <v>9</v>
      </c>
    </row>
    <row r="66" spans="1:16" x14ac:dyDescent="0.25">
      <c r="A66" s="118"/>
      <c r="B66" s="117">
        <v>1420</v>
      </c>
      <c r="C66" s="112">
        <v>150</v>
      </c>
      <c r="D66" s="112">
        <v>162</v>
      </c>
      <c r="E66" s="113"/>
      <c r="F66" s="113"/>
      <c r="G66" s="113"/>
      <c r="H66" s="113"/>
      <c r="I66" s="113">
        <f t="shared" si="7"/>
        <v>0</v>
      </c>
      <c r="J66" s="114"/>
      <c r="K66" s="115"/>
      <c r="L66" s="115"/>
      <c r="M66" s="114"/>
      <c r="N66" s="114"/>
      <c r="O66" s="114"/>
      <c r="P66" s="114"/>
    </row>
    <row r="67" spans="1:16" hidden="1" x14ac:dyDescent="0.25">
      <c r="A67" s="38"/>
      <c r="B67" s="45"/>
      <c r="C67" s="24"/>
      <c r="D67" s="24"/>
      <c r="E67" s="51"/>
      <c r="F67" s="51"/>
      <c r="G67" s="51"/>
      <c r="H67" s="80"/>
      <c r="I67" s="51">
        <f t="shared" si="7"/>
        <v>0</v>
      </c>
      <c r="J67" s="51"/>
      <c r="K67" s="46"/>
      <c r="L67" s="46"/>
      <c r="M67" s="51"/>
      <c r="N67" s="51"/>
      <c r="O67" s="51"/>
      <c r="P67" s="51"/>
    </row>
    <row r="68" spans="1:16" ht="60" x14ac:dyDescent="0.25">
      <c r="A68" s="38" t="s">
        <v>38</v>
      </c>
      <c r="B68" s="45">
        <v>1430</v>
      </c>
      <c r="C68" s="24">
        <v>150</v>
      </c>
      <c r="D68" s="24">
        <v>152</v>
      </c>
      <c r="E68" s="52"/>
      <c r="F68" s="52"/>
      <c r="G68" s="52"/>
      <c r="H68" s="81"/>
      <c r="I68" s="52">
        <f t="shared" si="7"/>
        <v>0</v>
      </c>
      <c r="J68" s="52" t="s">
        <v>9</v>
      </c>
      <c r="K68" s="52" t="s">
        <v>9</v>
      </c>
      <c r="L68" s="52" t="s">
        <v>9</v>
      </c>
      <c r="M68" s="50">
        <f>0+M69+M72</f>
        <v>0</v>
      </c>
      <c r="N68" s="50">
        <f>0+N72</f>
        <v>0</v>
      </c>
      <c r="O68" s="52" t="s">
        <v>9</v>
      </c>
      <c r="P68" s="52" t="s">
        <v>9</v>
      </c>
    </row>
    <row r="69" spans="1:16" ht="45" x14ac:dyDescent="0.25">
      <c r="A69" s="64" t="s">
        <v>39</v>
      </c>
      <c r="B69" s="59">
        <v>1431</v>
      </c>
      <c r="C69" s="61">
        <v>150</v>
      </c>
      <c r="D69" s="61">
        <v>152</v>
      </c>
      <c r="E69" s="62"/>
      <c r="F69" s="62"/>
      <c r="G69" s="62"/>
      <c r="H69" s="62"/>
      <c r="I69" s="62">
        <f t="shared" si="7"/>
        <v>0</v>
      </c>
      <c r="J69" s="62" t="s">
        <v>9</v>
      </c>
      <c r="K69" s="62" t="s">
        <v>9</v>
      </c>
      <c r="L69" s="62" t="s">
        <v>9</v>
      </c>
      <c r="M69" s="84">
        <f>SUM(M70:M71)</f>
        <v>0</v>
      </c>
      <c r="N69" s="62" t="s">
        <v>9</v>
      </c>
      <c r="O69" s="62" t="s">
        <v>9</v>
      </c>
      <c r="P69" s="62" t="s">
        <v>9</v>
      </c>
    </row>
    <row r="70" spans="1:16" x14ac:dyDescent="0.25">
      <c r="A70" s="116"/>
      <c r="B70" s="117">
        <v>1431</v>
      </c>
      <c r="C70" s="112">
        <v>150</v>
      </c>
      <c r="D70" s="112">
        <v>152</v>
      </c>
      <c r="E70" s="113"/>
      <c r="F70" s="113"/>
      <c r="G70" s="113"/>
      <c r="H70" s="113"/>
      <c r="I70" s="113">
        <f t="shared" si="7"/>
        <v>0</v>
      </c>
      <c r="J70" s="114"/>
      <c r="K70" s="114"/>
      <c r="L70" s="114"/>
      <c r="M70" s="115"/>
      <c r="N70" s="114"/>
      <c r="O70" s="114"/>
      <c r="P70" s="114"/>
    </row>
    <row r="71" spans="1:16" hidden="1" x14ac:dyDescent="0.25">
      <c r="A71" s="37"/>
      <c r="B71" s="45"/>
      <c r="C71" s="24"/>
      <c r="D71" s="24"/>
      <c r="E71" s="51"/>
      <c r="F71" s="51"/>
      <c r="G71" s="51"/>
      <c r="H71" s="80"/>
      <c r="I71" s="51">
        <f t="shared" si="7"/>
        <v>0</v>
      </c>
      <c r="J71" s="51"/>
      <c r="K71" s="51"/>
      <c r="L71" s="51"/>
      <c r="M71" s="46"/>
      <c r="N71" s="51"/>
      <c r="O71" s="51"/>
      <c r="P71" s="51"/>
    </row>
    <row r="72" spans="1:16" x14ac:dyDescent="0.25">
      <c r="A72" s="37" t="s">
        <v>40</v>
      </c>
      <c r="B72" s="45">
        <v>1432</v>
      </c>
      <c r="C72" s="24">
        <v>150</v>
      </c>
      <c r="D72" s="24">
        <v>152</v>
      </c>
      <c r="E72" s="49"/>
      <c r="F72" s="49"/>
      <c r="G72" s="49"/>
      <c r="H72" s="86"/>
      <c r="I72" s="49">
        <f t="shared" si="7"/>
        <v>0</v>
      </c>
      <c r="J72" s="49" t="s">
        <v>9</v>
      </c>
      <c r="K72" s="49" t="s">
        <v>9</v>
      </c>
      <c r="L72" s="49" t="s">
        <v>9</v>
      </c>
      <c r="M72" s="50">
        <f>0+M73+M76</f>
        <v>0</v>
      </c>
      <c r="N72" s="50">
        <f>0+N73</f>
        <v>0</v>
      </c>
      <c r="O72" s="49" t="s">
        <v>9</v>
      </c>
      <c r="P72" s="49" t="s">
        <v>9</v>
      </c>
    </row>
    <row r="73" spans="1:16" ht="30" x14ac:dyDescent="0.25">
      <c r="A73" s="64" t="s">
        <v>41</v>
      </c>
      <c r="B73" s="59">
        <v>14321</v>
      </c>
      <c r="C73" s="61">
        <v>150</v>
      </c>
      <c r="D73" s="61">
        <v>152</v>
      </c>
      <c r="E73" s="62"/>
      <c r="F73" s="62"/>
      <c r="G73" s="62"/>
      <c r="H73" s="62"/>
      <c r="I73" s="62">
        <f t="shared" si="7"/>
        <v>0</v>
      </c>
      <c r="J73" s="62" t="s">
        <v>9</v>
      </c>
      <c r="K73" s="62" t="s">
        <v>9</v>
      </c>
      <c r="L73" s="62" t="s">
        <v>9</v>
      </c>
      <c r="M73" s="84">
        <f>SUM(M74:M75)</f>
        <v>0</v>
      </c>
      <c r="N73" s="84">
        <f>SUM(N74:N75)</f>
        <v>0</v>
      </c>
      <c r="O73" s="62" t="s">
        <v>9</v>
      </c>
      <c r="P73" s="62" t="s">
        <v>9</v>
      </c>
    </row>
    <row r="74" spans="1:16" x14ac:dyDescent="0.25">
      <c r="A74" s="118"/>
      <c r="B74" s="117">
        <v>14321</v>
      </c>
      <c r="C74" s="112">
        <v>150</v>
      </c>
      <c r="D74" s="112">
        <v>152</v>
      </c>
      <c r="E74" s="113"/>
      <c r="F74" s="113"/>
      <c r="G74" s="113"/>
      <c r="H74" s="113"/>
      <c r="I74" s="114">
        <f t="shared" si="7"/>
        <v>0</v>
      </c>
      <c r="J74" s="114"/>
      <c r="K74" s="114"/>
      <c r="L74" s="114"/>
      <c r="M74" s="115"/>
      <c r="N74" s="115"/>
      <c r="O74" s="114"/>
      <c r="P74" s="114"/>
    </row>
    <row r="75" spans="1:16" hidden="1" x14ac:dyDescent="0.25">
      <c r="A75" s="37"/>
      <c r="B75" s="45"/>
      <c r="C75" s="24"/>
      <c r="D75" s="24"/>
      <c r="E75" s="80"/>
      <c r="F75" s="80"/>
      <c r="G75" s="80"/>
      <c r="H75" s="80"/>
      <c r="I75" s="80"/>
      <c r="J75" s="80"/>
      <c r="K75" s="80"/>
      <c r="L75" s="80"/>
      <c r="M75" s="46"/>
      <c r="N75" s="46"/>
      <c r="O75" s="80"/>
      <c r="P75" s="80"/>
    </row>
    <row r="76" spans="1:16" x14ac:dyDescent="0.25">
      <c r="A76" s="64" t="s">
        <v>42</v>
      </c>
      <c r="B76" s="59">
        <v>14322</v>
      </c>
      <c r="C76" s="61">
        <v>150</v>
      </c>
      <c r="D76" s="61">
        <v>152</v>
      </c>
      <c r="E76" s="62"/>
      <c r="F76" s="62"/>
      <c r="G76" s="62"/>
      <c r="H76" s="62"/>
      <c r="I76" s="62">
        <f>SUM(J76:M76)+SUM(O76:P76)</f>
        <v>0</v>
      </c>
      <c r="J76" s="62" t="s">
        <v>9</v>
      </c>
      <c r="K76" s="62" t="s">
        <v>9</v>
      </c>
      <c r="L76" s="62" t="s">
        <v>9</v>
      </c>
      <c r="M76" s="84">
        <f>SUM(M77:M78)</f>
        <v>0</v>
      </c>
      <c r="N76" s="62" t="s">
        <v>9</v>
      </c>
      <c r="O76" s="62" t="s">
        <v>9</v>
      </c>
      <c r="P76" s="62" t="s">
        <v>9</v>
      </c>
    </row>
    <row r="77" spans="1:16" x14ac:dyDescent="0.25">
      <c r="A77" s="118"/>
      <c r="B77" s="117">
        <v>14322</v>
      </c>
      <c r="C77" s="112">
        <v>150</v>
      </c>
      <c r="D77" s="112">
        <v>152</v>
      </c>
      <c r="E77" s="113"/>
      <c r="F77" s="113"/>
      <c r="G77" s="113"/>
      <c r="H77" s="113"/>
      <c r="I77" s="114">
        <f>SUM(J77:M77)+SUM(O77:P77)</f>
        <v>0</v>
      </c>
      <c r="J77" s="114"/>
      <c r="K77" s="114"/>
      <c r="L77" s="114"/>
      <c r="M77" s="115"/>
      <c r="N77" s="120"/>
      <c r="O77" s="114"/>
      <c r="P77" s="114"/>
    </row>
    <row r="78" spans="1:16" hidden="1" x14ac:dyDescent="0.25">
      <c r="A78" s="37"/>
      <c r="B78" s="45"/>
      <c r="C78" s="24"/>
      <c r="D78" s="24"/>
      <c r="E78" s="80"/>
      <c r="F78" s="80"/>
      <c r="G78" s="80"/>
      <c r="H78" s="80"/>
      <c r="I78" s="80"/>
      <c r="J78" s="80"/>
      <c r="K78" s="80"/>
      <c r="L78" s="80"/>
      <c r="M78" s="46"/>
      <c r="N78" s="80"/>
      <c r="O78" s="80"/>
      <c r="P78" s="80"/>
    </row>
    <row r="79" spans="1:16" ht="45" x14ac:dyDescent="0.25">
      <c r="A79" s="58" t="s">
        <v>43</v>
      </c>
      <c r="B79" s="59">
        <v>1440</v>
      </c>
      <c r="C79" s="61">
        <v>150</v>
      </c>
      <c r="D79" s="61">
        <v>155</v>
      </c>
      <c r="E79" s="62"/>
      <c r="F79" s="62"/>
      <c r="G79" s="62"/>
      <c r="H79" s="62"/>
      <c r="I79" s="62">
        <f>SUM(J79:M79)+SUM(O79:P79)</f>
        <v>0</v>
      </c>
      <c r="J79" s="62" t="s">
        <v>9</v>
      </c>
      <c r="K79" s="62" t="s">
        <v>9</v>
      </c>
      <c r="L79" s="62" t="s">
        <v>9</v>
      </c>
      <c r="M79" s="84">
        <f>SUM(M80:M81)</f>
        <v>0</v>
      </c>
      <c r="N79" s="62" t="s">
        <v>9</v>
      </c>
      <c r="O79" s="62" t="s">
        <v>9</v>
      </c>
      <c r="P79" s="62" t="s">
        <v>9</v>
      </c>
    </row>
    <row r="80" spans="1:16" x14ac:dyDescent="0.25">
      <c r="A80" s="109"/>
      <c r="B80" s="117">
        <v>1440</v>
      </c>
      <c r="C80" s="112">
        <v>150</v>
      </c>
      <c r="D80" s="112">
        <v>155</v>
      </c>
      <c r="E80" s="113"/>
      <c r="F80" s="113"/>
      <c r="G80" s="113"/>
      <c r="H80" s="113"/>
      <c r="I80" s="114">
        <f>SUM(J80:M80)+SUM(O80:P80)</f>
        <v>0</v>
      </c>
      <c r="J80" s="114"/>
      <c r="K80" s="114"/>
      <c r="L80" s="114"/>
      <c r="M80" s="115"/>
      <c r="N80" s="114"/>
      <c r="O80" s="114"/>
      <c r="P80" s="114"/>
    </row>
    <row r="81" spans="1:16" hidden="1" x14ac:dyDescent="0.25">
      <c r="A81" s="38"/>
      <c r="B81" s="45"/>
      <c r="C81" s="24"/>
      <c r="D81" s="24"/>
      <c r="E81" s="80"/>
      <c r="F81" s="80"/>
      <c r="G81" s="80"/>
      <c r="H81" s="80"/>
      <c r="I81" s="80"/>
      <c r="J81" s="80"/>
      <c r="K81" s="80"/>
      <c r="L81" s="80"/>
      <c r="M81" s="46"/>
      <c r="N81" s="80"/>
      <c r="O81" s="80"/>
      <c r="P81" s="80"/>
    </row>
    <row r="82" spans="1:16" ht="30" x14ac:dyDescent="0.25">
      <c r="A82" s="38" t="s">
        <v>44</v>
      </c>
      <c r="B82" s="45">
        <v>1450</v>
      </c>
      <c r="C82" s="24">
        <v>150</v>
      </c>
      <c r="D82" s="24">
        <v>156</v>
      </c>
      <c r="E82" s="51"/>
      <c r="F82" s="51"/>
      <c r="G82" s="51"/>
      <c r="H82" s="80"/>
      <c r="I82" s="51">
        <f t="shared" ref="I82:I115" si="10">SUM(J82:M82)+SUM(O82:P82)</f>
        <v>0</v>
      </c>
      <c r="J82" s="51" t="s">
        <v>9</v>
      </c>
      <c r="K82" s="51" t="s">
        <v>9</v>
      </c>
      <c r="L82" s="51" t="s">
        <v>9</v>
      </c>
      <c r="M82" s="46"/>
      <c r="N82" s="51" t="s">
        <v>9</v>
      </c>
      <c r="O82" s="51" t="s">
        <v>9</v>
      </c>
      <c r="P82" s="51" t="s">
        <v>9</v>
      </c>
    </row>
    <row r="83" spans="1:16" ht="30" x14ac:dyDescent="0.25">
      <c r="A83" s="38" t="s">
        <v>45</v>
      </c>
      <c r="B83" s="45">
        <v>1460</v>
      </c>
      <c r="C83" s="24">
        <v>150</v>
      </c>
      <c r="D83" s="24">
        <v>157</v>
      </c>
      <c r="E83" s="51"/>
      <c r="F83" s="51"/>
      <c r="G83" s="51"/>
      <c r="H83" s="80"/>
      <c r="I83" s="51">
        <f t="shared" si="10"/>
        <v>0</v>
      </c>
      <c r="J83" s="51" t="s">
        <v>9</v>
      </c>
      <c r="K83" s="51" t="s">
        <v>9</v>
      </c>
      <c r="L83" s="51" t="s">
        <v>9</v>
      </c>
      <c r="M83" s="46"/>
      <c r="N83" s="51" t="s">
        <v>9</v>
      </c>
      <c r="O83" s="51" t="s">
        <v>9</v>
      </c>
      <c r="P83" s="46"/>
    </row>
    <row r="84" spans="1:16" s="6" customFormat="1" x14ac:dyDescent="0.25">
      <c r="A84" s="38" t="s">
        <v>46</v>
      </c>
      <c r="B84" s="45">
        <v>1470</v>
      </c>
      <c r="C84" s="24">
        <v>150</v>
      </c>
      <c r="D84" s="24">
        <v>158</v>
      </c>
      <c r="E84" s="53"/>
      <c r="F84" s="53"/>
      <c r="G84" s="53"/>
      <c r="H84" s="80"/>
      <c r="I84" s="53">
        <f t="shared" si="10"/>
        <v>0</v>
      </c>
      <c r="J84" s="53" t="s">
        <v>9</v>
      </c>
      <c r="K84" s="51" t="s">
        <v>9</v>
      </c>
      <c r="L84" s="51" t="s">
        <v>9</v>
      </c>
      <c r="M84" s="46"/>
      <c r="N84" s="51" t="s">
        <v>9</v>
      </c>
      <c r="O84" s="51" t="s">
        <v>9</v>
      </c>
      <c r="P84" s="51" t="s">
        <v>9</v>
      </c>
    </row>
    <row r="85" spans="1:16" s="7" customFormat="1" x14ac:dyDescent="0.25">
      <c r="A85" s="39" t="s">
        <v>47</v>
      </c>
      <c r="B85" s="45">
        <v>1500</v>
      </c>
      <c r="C85" s="24">
        <v>180</v>
      </c>
      <c r="D85" s="24" t="s">
        <v>9</v>
      </c>
      <c r="E85" s="50"/>
      <c r="F85" s="50"/>
      <c r="G85" s="50"/>
      <c r="H85" s="72"/>
      <c r="I85" s="50">
        <f t="shared" si="10"/>
        <v>0</v>
      </c>
      <c r="J85" s="50" t="s">
        <v>9</v>
      </c>
      <c r="K85" s="50" t="s">
        <v>9</v>
      </c>
      <c r="L85" s="50" t="s">
        <v>9</v>
      </c>
      <c r="M85" s="50">
        <f>0+M86</f>
        <v>0</v>
      </c>
      <c r="N85" s="50" t="s">
        <v>9</v>
      </c>
      <c r="O85" s="50" t="s">
        <v>9</v>
      </c>
      <c r="P85" s="50" t="s">
        <v>9</v>
      </c>
    </row>
    <row r="86" spans="1:16" x14ac:dyDescent="0.25">
      <c r="A86" s="58" t="s">
        <v>49</v>
      </c>
      <c r="B86" s="59" t="s">
        <v>50</v>
      </c>
      <c r="C86" s="61">
        <v>180</v>
      </c>
      <c r="D86" s="61">
        <v>189</v>
      </c>
      <c r="E86" s="62"/>
      <c r="F86" s="62"/>
      <c r="G86" s="62"/>
      <c r="H86" s="62"/>
      <c r="I86" s="62">
        <f t="shared" si="10"/>
        <v>0</v>
      </c>
      <c r="J86" s="62" t="s">
        <v>9</v>
      </c>
      <c r="K86" s="62" t="s">
        <v>9</v>
      </c>
      <c r="L86" s="62" t="s">
        <v>9</v>
      </c>
      <c r="M86" s="63">
        <f>SUM(M87:M88)</f>
        <v>0</v>
      </c>
      <c r="N86" s="62" t="s">
        <v>9</v>
      </c>
      <c r="O86" s="62" t="s">
        <v>9</v>
      </c>
      <c r="P86" s="63">
        <f>SUM(P87:P88)</f>
        <v>0</v>
      </c>
    </row>
    <row r="87" spans="1:16" x14ac:dyDescent="0.25">
      <c r="A87" s="118"/>
      <c r="B87" s="117">
        <v>1530</v>
      </c>
      <c r="C87" s="112">
        <v>180</v>
      </c>
      <c r="D87" s="112">
        <v>189</v>
      </c>
      <c r="E87" s="113"/>
      <c r="F87" s="113"/>
      <c r="G87" s="113"/>
      <c r="H87" s="113"/>
      <c r="I87" s="113">
        <f t="shared" si="10"/>
        <v>0</v>
      </c>
      <c r="J87" s="114"/>
      <c r="K87" s="114"/>
      <c r="L87" s="114"/>
      <c r="M87" s="115"/>
      <c r="N87" s="114"/>
      <c r="O87" s="114"/>
      <c r="P87" s="113"/>
    </row>
    <row r="88" spans="1:16" hidden="1" x14ac:dyDescent="0.25">
      <c r="A88" s="38"/>
      <c r="B88" s="45"/>
      <c r="C88" s="24"/>
      <c r="D88" s="24"/>
      <c r="E88" s="51"/>
      <c r="F88" s="51"/>
      <c r="G88" s="51"/>
      <c r="H88" s="80"/>
      <c r="I88" s="51">
        <f t="shared" si="10"/>
        <v>0</v>
      </c>
      <c r="J88" s="51"/>
      <c r="K88" s="51"/>
      <c r="L88" s="51"/>
      <c r="M88" s="46"/>
      <c r="N88" s="51"/>
      <c r="O88" s="51"/>
      <c r="P88" s="56"/>
    </row>
    <row r="89" spans="1:16" x14ac:dyDescent="0.25">
      <c r="A89" s="39" t="s">
        <v>51</v>
      </c>
      <c r="B89" s="45" t="s">
        <v>52</v>
      </c>
      <c r="C89" s="24">
        <v>400</v>
      </c>
      <c r="D89" s="24" t="s">
        <v>9</v>
      </c>
      <c r="E89" s="50"/>
      <c r="F89" s="50"/>
      <c r="G89" s="50"/>
      <c r="H89" s="72"/>
      <c r="I89" s="50">
        <f t="shared" si="10"/>
        <v>0</v>
      </c>
      <c r="J89" s="50" t="s">
        <v>9</v>
      </c>
      <c r="K89" s="50" t="s">
        <v>9</v>
      </c>
      <c r="L89" s="50" t="s">
        <v>9</v>
      </c>
      <c r="M89" s="50">
        <f>0+M90+M93+M96</f>
        <v>0</v>
      </c>
      <c r="N89" s="50" t="s">
        <v>9</v>
      </c>
      <c r="O89" s="50" t="s">
        <v>9</v>
      </c>
      <c r="P89" s="50" t="s">
        <v>9</v>
      </c>
    </row>
    <row r="90" spans="1:16" ht="30" x14ac:dyDescent="0.25">
      <c r="A90" s="58" t="s">
        <v>53</v>
      </c>
      <c r="B90" s="59" t="s">
        <v>54</v>
      </c>
      <c r="C90" s="61">
        <v>410</v>
      </c>
      <c r="D90" s="66" t="s">
        <v>9</v>
      </c>
      <c r="E90" s="62"/>
      <c r="F90" s="62"/>
      <c r="G90" s="62"/>
      <c r="H90" s="62"/>
      <c r="I90" s="62">
        <f t="shared" si="10"/>
        <v>0</v>
      </c>
      <c r="J90" s="62" t="s">
        <v>9</v>
      </c>
      <c r="K90" s="62" t="s">
        <v>9</v>
      </c>
      <c r="L90" s="62" t="s">
        <v>9</v>
      </c>
      <c r="M90" s="63">
        <f>SUM(M91:M92)</f>
        <v>0</v>
      </c>
      <c r="N90" s="62" t="s">
        <v>9</v>
      </c>
      <c r="O90" s="62" t="s">
        <v>9</v>
      </c>
      <c r="P90" s="62" t="s">
        <v>9</v>
      </c>
    </row>
    <row r="91" spans="1:16" x14ac:dyDescent="0.25">
      <c r="A91" s="118"/>
      <c r="B91" s="117">
        <v>1910</v>
      </c>
      <c r="C91" s="112">
        <v>410</v>
      </c>
      <c r="D91" s="119" t="s">
        <v>9</v>
      </c>
      <c r="E91" s="113"/>
      <c r="F91" s="113"/>
      <c r="G91" s="113"/>
      <c r="H91" s="113"/>
      <c r="I91" s="113">
        <f t="shared" si="10"/>
        <v>0</v>
      </c>
      <c r="J91" s="114"/>
      <c r="K91" s="114"/>
      <c r="L91" s="114"/>
      <c r="M91" s="115"/>
      <c r="N91" s="114"/>
      <c r="O91" s="114"/>
      <c r="P91" s="114"/>
    </row>
    <row r="92" spans="1:16" hidden="1" x14ac:dyDescent="0.25">
      <c r="A92" s="38"/>
      <c r="B92" s="45"/>
      <c r="C92" s="24"/>
      <c r="D92" s="57"/>
      <c r="E92" s="51"/>
      <c r="F92" s="51"/>
      <c r="G92" s="51"/>
      <c r="H92" s="80"/>
      <c r="I92" s="51">
        <f t="shared" si="10"/>
        <v>0</v>
      </c>
      <c r="J92" s="51"/>
      <c r="K92" s="51"/>
      <c r="L92" s="51"/>
      <c r="M92" s="46"/>
      <c r="N92" s="51"/>
      <c r="O92" s="51"/>
      <c r="P92" s="51"/>
    </row>
    <row r="93" spans="1:16" x14ac:dyDescent="0.25">
      <c r="A93" s="58" t="s">
        <v>55</v>
      </c>
      <c r="B93" s="59" t="s">
        <v>56</v>
      </c>
      <c r="C93" s="61">
        <v>420</v>
      </c>
      <c r="D93" s="66" t="s">
        <v>9</v>
      </c>
      <c r="E93" s="62"/>
      <c r="F93" s="62"/>
      <c r="G93" s="62"/>
      <c r="H93" s="62"/>
      <c r="I93" s="62">
        <f t="shared" si="10"/>
        <v>0</v>
      </c>
      <c r="J93" s="62" t="s">
        <v>9</v>
      </c>
      <c r="K93" s="62" t="s">
        <v>9</v>
      </c>
      <c r="L93" s="62" t="s">
        <v>9</v>
      </c>
      <c r="M93" s="63">
        <f>SUM(M94:M95)</f>
        <v>0</v>
      </c>
      <c r="N93" s="62" t="s">
        <v>9</v>
      </c>
      <c r="O93" s="62" t="s">
        <v>9</v>
      </c>
      <c r="P93" s="62" t="s">
        <v>9</v>
      </c>
    </row>
    <row r="94" spans="1:16" x14ac:dyDescent="0.25">
      <c r="A94" s="118"/>
      <c r="B94" s="117">
        <v>1920</v>
      </c>
      <c r="C94" s="112">
        <v>420</v>
      </c>
      <c r="D94" s="119" t="s">
        <v>9</v>
      </c>
      <c r="E94" s="113"/>
      <c r="F94" s="113"/>
      <c r="G94" s="113"/>
      <c r="H94" s="113"/>
      <c r="I94" s="113">
        <f t="shared" si="10"/>
        <v>0</v>
      </c>
      <c r="J94" s="114"/>
      <c r="K94" s="114"/>
      <c r="L94" s="114"/>
      <c r="M94" s="115"/>
      <c r="N94" s="114"/>
      <c r="O94" s="114"/>
      <c r="P94" s="114"/>
    </row>
    <row r="95" spans="1:16" hidden="1" x14ac:dyDescent="0.25">
      <c r="A95" s="38"/>
      <c r="B95" s="45"/>
      <c r="C95" s="24"/>
      <c r="D95" s="57"/>
      <c r="E95" s="51"/>
      <c r="F95" s="51"/>
      <c r="G95" s="51"/>
      <c r="H95" s="80"/>
      <c r="I95" s="51">
        <f t="shared" si="10"/>
        <v>0</v>
      </c>
      <c r="J95" s="51"/>
      <c r="K95" s="51"/>
      <c r="L95" s="51"/>
      <c r="M95" s="46"/>
      <c r="N95" s="51"/>
      <c r="O95" s="51"/>
      <c r="P95" s="51"/>
    </row>
    <row r="96" spans="1:16" x14ac:dyDescent="0.25">
      <c r="A96" s="38" t="s">
        <v>57</v>
      </c>
      <c r="B96" s="45" t="s">
        <v>58</v>
      </c>
      <c r="C96" s="24">
        <v>440</v>
      </c>
      <c r="D96" s="54" t="s">
        <v>9</v>
      </c>
      <c r="E96" s="52"/>
      <c r="F96" s="52"/>
      <c r="G96" s="52"/>
      <c r="H96" s="81"/>
      <c r="I96" s="52">
        <f t="shared" si="10"/>
        <v>0</v>
      </c>
      <c r="J96" s="52" t="s">
        <v>9</v>
      </c>
      <c r="K96" s="52" t="s">
        <v>9</v>
      </c>
      <c r="L96" s="52" t="s">
        <v>9</v>
      </c>
      <c r="M96" s="50">
        <f>0+M97+M100+M103+M106</f>
        <v>0</v>
      </c>
      <c r="N96" s="52" t="s">
        <v>9</v>
      </c>
      <c r="O96" s="52" t="s">
        <v>9</v>
      </c>
      <c r="P96" s="52" t="s">
        <v>9</v>
      </c>
    </row>
    <row r="97" spans="1:16" x14ac:dyDescent="0.25">
      <c r="A97" s="64" t="s">
        <v>62</v>
      </c>
      <c r="B97" s="59">
        <v>1942</v>
      </c>
      <c r="C97" s="61">
        <v>440</v>
      </c>
      <c r="D97" s="61">
        <v>442</v>
      </c>
      <c r="E97" s="62"/>
      <c r="F97" s="62"/>
      <c r="G97" s="62"/>
      <c r="H97" s="62"/>
      <c r="I97" s="62">
        <f t="shared" si="10"/>
        <v>0</v>
      </c>
      <c r="J97" s="62" t="s">
        <v>9</v>
      </c>
      <c r="K97" s="62" t="s">
        <v>9</v>
      </c>
      <c r="L97" s="62" t="s">
        <v>9</v>
      </c>
      <c r="M97" s="63">
        <f>SUM(M98:M99)</f>
        <v>0</v>
      </c>
      <c r="N97" s="62" t="s">
        <v>9</v>
      </c>
      <c r="O97" s="62" t="s">
        <v>9</v>
      </c>
      <c r="P97" s="62" t="s">
        <v>9</v>
      </c>
    </row>
    <row r="98" spans="1:16" x14ac:dyDescent="0.25">
      <c r="A98" s="116"/>
      <c r="B98" s="117">
        <v>1942</v>
      </c>
      <c r="C98" s="112">
        <v>440</v>
      </c>
      <c r="D98" s="112">
        <v>442</v>
      </c>
      <c r="E98" s="113"/>
      <c r="F98" s="113"/>
      <c r="G98" s="113"/>
      <c r="H98" s="113"/>
      <c r="I98" s="113">
        <f t="shared" si="10"/>
        <v>0</v>
      </c>
      <c r="J98" s="114"/>
      <c r="K98" s="114"/>
      <c r="L98" s="114"/>
      <c r="M98" s="115"/>
      <c r="N98" s="114"/>
      <c r="O98" s="114"/>
      <c r="P98" s="114"/>
    </row>
    <row r="99" spans="1:16" hidden="1" x14ac:dyDescent="0.25">
      <c r="A99" s="37"/>
      <c r="B99" s="45"/>
      <c r="C99" s="24"/>
      <c r="D99" s="24"/>
      <c r="E99" s="51"/>
      <c r="F99" s="51"/>
      <c r="G99" s="51"/>
      <c r="H99" s="80"/>
      <c r="I99" s="51">
        <f t="shared" si="10"/>
        <v>0</v>
      </c>
      <c r="J99" s="51"/>
      <c r="K99" s="51"/>
      <c r="L99" s="51"/>
      <c r="M99" s="46"/>
      <c r="N99" s="51"/>
      <c r="O99" s="51"/>
      <c r="P99" s="51"/>
    </row>
    <row r="100" spans="1:16" x14ac:dyDescent="0.25">
      <c r="A100" s="64" t="s">
        <v>63</v>
      </c>
      <c r="B100" s="59">
        <v>1943</v>
      </c>
      <c r="C100" s="61">
        <v>440</v>
      </c>
      <c r="D100" s="61">
        <v>444</v>
      </c>
      <c r="E100" s="62"/>
      <c r="F100" s="62"/>
      <c r="G100" s="62"/>
      <c r="H100" s="62"/>
      <c r="I100" s="62">
        <f t="shared" si="10"/>
        <v>0</v>
      </c>
      <c r="J100" s="62" t="s">
        <v>9</v>
      </c>
      <c r="K100" s="62" t="s">
        <v>9</v>
      </c>
      <c r="L100" s="62" t="s">
        <v>9</v>
      </c>
      <c r="M100" s="63">
        <f>SUM(M101:M102)</f>
        <v>0</v>
      </c>
      <c r="N100" s="62" t="s">
        <v>9</v>
      </c>
      <c r="O100" s="62" t="s">
        <v>9</v>
      </c>
      <c r="P100" s="62" t="s">
        <v>9</v>
      </c>
    </row>
    <row r="101" spans="1:16" x14ac:dyDescent="0.25">
      <c r="A101" s="116"/>
      <c r="B101" s="117">
        <v>1943</v>
      </c>
      <c r="C101" s="112">
        <v>440</v>
      </c>
      <c r="D101" s="112">
        <v>444</v>
      </c>
      <c r="E101" s="113"/>
      <c r="F101" s="113"/>
      <c r="G101" s="113"/>
      <c r="H101" s="113"/>
      <c r="I101" s="113">
        <f t="shared" si="10"/>
        <v>0</v>
      </c>
      <c r="J101" s="114"/>
      <c r="K101" s="114"/>
      <c r="L101" s="114"/>
      <c r="M101" s="115"/>
      <c r="N101" s="114"/>
      <c r="O101" s="114"/>
      <c r="P101" s="114"/>
    </row>
    <row r="102" spans="1:16" hidden="1" x14ac:dyDescent="0.25">
      <c r="A102" s="37"/>
      <c r="B102" s="45"/>
      <c r="C102" s="24"/>
      <c r="D102" s="24"/>
      <c r="E102" s="51"/>
      <c r="F102" s="51"/>
      <c r="G102" s="51"/>
      <c r="H102" s="80"/>
      <c r="I102" s="51">
        <f t="shared" si="10"/>
        <v>0</v>
      </c>
      <c r="J102" s="51"/>
      <c r="K102" s="51"/>
      <c r="L102" s="51"/>
      <c r="M102" s="46"/>
      <c r="N102" s="51"/>
      <c r="O102" s="51"/>
      <c r="P102" s="51"/>
    </row>
    <row r="103" spans="1:16" ht="30" x14ac:dyDescent="0.25">
      <c r="A103" s="64" t="s">
        <v>64</v>
      </c>
      <c r="B103" s="59">
        <v>1945</v>
      </c>
      <c r="C103" s="61">
        <v>440</v>
      </c>
      <c r="D103" s="61">
        <v>446</v>
      </c>
      <c r="E103" s="62"/>
      <c r="F103" s="62"/>
      <c r="G103" s="62"/>
      <c r="H103" s="62"/>
      <c r="I103" s="62">
        <f t="shared" si="10"/>
        <v>0</v>
      </c>
      <c r="J103" s="62" t="s">
        <v>9</v>
      </c>
      <c r="K103" s="62" t="s">
        <v>9</v>
      </c>
      <c r="L103" s="62" t="s">
        <v>9</v>
      </c>
      <c r="M103" s="63">
        <f>SUM(M104:M105)</f>
        <v>0</v>
      </c>
      <c r="N103" s="62" t="s">
        <v>9</v>
      </c>
      <c r="O103" s="62" t="s">
        <v>9</v>
      </c>
      <c r="P103" s="62" t="s">
        <v>9</v>
      </c>
    </row>
    <row r="104" spans="1:16" x14ac:dyDescent="0.25">
      <c r="A104" s="83" t="s">
        <v>96</v>
      </c>
      <c r="B104" s="45">
        <v>1945</v>
      </c>
      <c r="C104" s="24">
        <v>440</v>
      </c>
      <c r="D104" s="24">
        <v>446</v>
      </c>
      <c r="E104" s="56" t="s">
        <v>97</v>
      </c>
      <c r="F104" s="56"/>
      <c r="G104" s="56"/>
      <c r="H104" s="56"/>
      <c r="I104" s="56">
        <f t="shared" ref="I104" si="11">SUM(J104:M104)+SUM(O104:P104)</f>
        <v>0</v>
      </c>
      <c r="J104" s="80"/>
      <c r="K104" s="80"/>
      <c r="L104" s="80"/>
      <c r="M104" s="46"/>
      <c r="N104" s="80"/>
      <c r="O104" s="80"/>
      <c r="P104" s="80"/>
    </row>
    <row r="105" spans="1:16" hidden="1" x14ac:dyDescent="0.25">
      <c r="A105" s="37"/>
      <c r="B105" s="45"/>
      <c r="C105" s="24"/>
      <c r="D105" s="24"/>
      <c r="E105" s="51"/>
      <c r="F105" s="51"/>
      <c r="G105" s="51"/>
      <c r="H105" s="80"/>
      <c r="I105" s="51">
        <f t="shared" si="10"/>
        <v>0</v>
      </c>
      <c r="J105" s="51"/>
      <c r="K105" s="51"/>
      <c r="L105" s="51"/>
      <c r="M105" s="46"/>
      <c r="N105" s="51"/>
      <c r="O105" s="51"/>
      <c r="P105" s="51"/>
    </row>
    <row r="106" spans="1:16" ht="30" x14ac:dyDescent="0.25">
      <c r="A106" s="64" t="s">
        <v>65</v>
      </c>
      <c r="B106" s="59">
        <v>1946</v>
      </c>
      <c r="C106" s="61">
        <v>440</v>
      </c>
      <c r="D106" s="61">
        <v>449</v>
      </c>
      <c r="E106" s="62"/>
      <c r="F106" s="62"/>
      <c r="G106" s="62"/>
      <c r="H106" s="62"/>
      <c r="I106" s="62">
        <f t="shared" si="10"/>
        <v>0</v>
      </c>
      <c r="J106" s="62" t="s">
        <v>9</v>
      </c>
      <c r="K106" s="62" t="s">
        <v>9</v>
      </c>
      <c r="L106" s="62" t="s">
        <v>9</v>
      </c>
      <c r="M106" s="63">
        <f>SUM(M107:M108)</f>
        <v>0</v>
      </c>
      <c r="N106" s="62" t="s">
        <v>9</v>
      </c>
      <c r="O106" s="62" t="s">
        <v>9</v>
      </c>
      <c r="P106" s="62" t="s">
        <v>9</v>
      </c>
    </row>
    <row r="107" spans="1:16" x14ac:dyDescent="0.25">
      <c r="A107" s="116"/>
      <c r="B107" s="117">
        <v>1946</v>
      </c>
      <c r="C107" s="112">
        <v>440</v>
      </c>
      <c r="D107" s="112">
        <v>449</v>
      </c>
      <c r="E107" s="113"/>
      <c r="F107" s="113"/>
      <c r="G107" s="113"/>
      <c r="H107" s="113"/>
      <c r="I107" s="113">
        <f t="shared" si="10"/>
        <v>0</v>
      </c>
      <c r="J107" s="114"/>
      <c r="K107" s="114"/>
      <c r="L107" s="114"/>
      <c r="M107" s="115"/>
      <c r="N107" s="114"/>
      <c r="O107" s="114"/>
      <c r="P107" s="114"/>
    </row>
    <row r="108" spans="1:16" hidden="1" x14ac:dyDescent="0.25">
      <c r="A108" s="37"/>
      <c r="B108" s="45"/>
      <c r="C108" s="24"/>
      <c r="D108" s="24"/>
      <c r="E108" s="51"/>
      <c r="F108" s="51"/>
      <c r="G108" s="51"/>
      <c r="H108" s="80"/>
      <c r="I108" s="51">
        <f t="shared" si="10"/>
        <v>0</v>
      </c>
      <c r="J108" s="51"/>
      <c r="K108" s="51"/>
      <c r="L108" s="51"/>
      <c r="M108" s="46"/>
      <c r="N108" s="51"/>
      <c r="O108" s="51"/>
      <c r="P108" s="51"/>
    </row>
    <row r="109" spans="1:16" x14ac:dyDescent="0.25">
      <c r="A109" s="39" t="s">
        <v>72</v>
      </c>
      <c r="B109" s="45" t="s">
        <v>59</v>
      </c>
      <c r="C109" s="44" t="s">
        <v>9</v>
      </c>
      <c r="D109" s="44" t="s">
        <v>9</v>
      </c>
      <c r="E109" s="50"/>
      <c r="F109" s="50"/>
      <c r="G109" s="50"/>
      <c r="H109" s="72"/>
      <c r="I109" s="50">
        <f t="shared" si="10"/>
        <v>0</v>
      </c>
      <c r="J109" s="50">
        <f>0+J110</f>
        <v>0</v>
      </c>
      <c r="K109" s="50">
        <f>0+K110</f>
        <v>0</v>
      </c>
      <c r="L109" s="52" t="s">
        <v>9</v>
      </c>
      <c r="M109" s="50">
        <f>0+M110</f>
        <v>0</v>
      </c>
      <c r="N109" s="50">
        <f>0+N110</f>
        <v>0</v>
      </c>
      <c r="O109" s="52" t="s">
        <v>9</v>
      </c>
      <c r="P109" s="52" t="s">
        <v>9</v>
      </c>
    </row>
    <row r="110" spans="1:16" ht="45" x14ac:dyDescent="0.25">
      <c r="A110" s="38" t="s">
        <v>60</v>
      </c>
      <c r="B110" s="45" t="s">
        <v>61</v>
      </c>
      <c r="C110" s="24">
        <v>510</v>
      </c>
      <c r="D110" s="24">
        <v>510</v>
      </c>
      <c r="E110" s="46"/>
      <c r="F110" s="46"/>
      <c r="G110" s="46"/>
      <c r="H110" s="88"/>
      <c r="I110" s="46">
        <f t="shared" si="10"/>
        <v>0</v>
      </c>
      <c r="J110" s="46"/>
      <c r="K110" s="46"/>
      <c r="L110" s="51" t="s">
        <v>9</v>
      </c>
      <c r="M110" s="46"/>
      <c r="N110" s="46"/>
      <c r="O110" s="51" t="s">
        <v>9</v>
      </c>
      <c r="P110" s="51" t="s">
        <v>9</v>
      </c>
    </row>
    <row r="111" spans="1:16" x14ac:dyDescent="0.25">
      <c r="A111" s="22" t="s">
        <v>73</v>
      </c>
      <c r="B111" s="21">
        <v>3000</v>
      </c>
      <c r="C111" s="40">
        <v>100</v>
      </c>
      <c r="D111" s="24" t="s">
        <v>9</v>
      </c>
      <c r="E111" s="47"/>
      <c r="F111" s="47"/>
      <c r="G111" s="47"/>
      <c r="H111" s="70"/>
      <c r="I111" s="47">
        <f t="shared" si="10"/>
        <v>-62000000</v>
      </c>
      <c r="J111" s="47" t="s">
        <v>9</v>
      </c>
      <c r="K111" s="47" t="s">
        <v>9</v>
      </c>
      <c r="L111" s="52" t="s">
        <v>9</v>
      </c>
      <c r="M111" s="47">
        <f>0+M112+M113+M114+M117</f>
        <v>-62000000</v>
      </c>
      <c r="N111" s="47">
        <f>0+N112+N113+N114+N117</f>
        <v>0</v>
      </c>
      <c r="O111" s="47" t="s">
        <v>9</v>
      </c>
      <c r="P111" s="47">
        <f>0+P112+P113+P114+P117</f>
        <v>0</v>
      </c>
    </row>
    <row r="112" spans="1:16" ht="30" x14ac:dyDescent="0.25">
      <c r="A112" s="41" t="s">
        <v>74</v>
      </c>
      <c r="B112" s="25">
        <v>3010</v>
      </c>
      <c r="C112" s="24">
        <v>180</v>
      </c>
      <c r="D112" s="24">
        <v>189</v>
      </c>
      <c r="E112" s="51"/>
      <c r="F112" s="51"/>
      <c r="G112" s="51"/>
      <c r="H112" s="80"/>
      <c r="I112" s="51">
        <f t="shared" si="10"/>
        <v>-16000000</v>
      </c>
      <c r="J112" s="51" t="s">
        <v>9</v>
      </c>
      <c r="K112" s="51" t="s">
        <v>9</v>
      </c>
      <c r="L112" s="51" t="s">
        <v>9</v>
      </c>
      <c r="M112" s="46">
        <v>-16000000</v>
      </c>
      <c r="N112" s="46"/>
      <c r="O112" s="51" t="s">
        <v>9</v>
      </c>
      <c r="P112" s="46"/>
    </row>
    <row r="113" spans="1:16" x14ac:dyDescent="0.25">
      <c r="A113" s="36" t="s">
        <v>75</v>
      </c>
      <c r="B113" s="25">
        <v>3020</v>
      </c>
      <c r="C113" s="24">
        <v>180</v>
      </c>
      <c r="D113" s="24">
        <v>189</v>
      </c>
      <c r="E113" s="51"/>
      <c r="F113" s="51"/>
      <c r="G113" s="51"/>
      <c r="H113" s="80"/>
      <c r="I113" s="51">
        <f t="shared" si="10"/>
        <v>-46000000</v>
      </c>
      <c r="J113" s="51" t="s">
        <v>9</v>
      </c>
      <c r="K113" s="51" t="s">
        <v>9</v>
      </c>
      <c r="L113" s="51" t="s">
        <v>9</v>
      </c>
      <c r="M113" s="46">
        <v>-46000000</v>
      </c>
      <c r="N113" s="46"/>
      <c r="O113" s="51" t="s">
        <v>9</v>
      </c>
      <c r="P113" s="46"/>
    </row>
    <row r="114" spans="1:16" x14ac:dyDescent="0.25">
      <c r="A114" s="67" t="s">
        <v>76</v>
      </c>
      <c r="B114" s="68">
        <v>3030</v>
      </c>
      <c r="C114" s="61">
        <v>180</v>
      </c>
      <c r="D114" s="61">
        <v>189</v>
      </c>
      <c r="E114" s="62"/>
      <c r="F114" s="62"/>
      <c r="G114" s="62"/>
      <c r="H114" s="62"/>
      <c r="I114" s="62">
        <f t="shared" si="10"/>
        <v>0</v>
      </c>
      <c r="J114" s="62" t="s">
        <v>9</v>
      </c>
      <c r="K114" s="62" t="s">
        <v>9</v>
      </c>
      <c r="L114" s="62" t="s">
        <v>9</v>
      </c>
      <c r="M114" s="63">
        <f>SUM(M115:M116)</f>
        <v>0</v>
      </c>
      <c r="N114" s="63">
        <f>SUM(N115:N116)</f>
        <v>0</v>
      </c>
      <c r="O114" s="62" t="s">
        <v>9</v>
      </c>
      <c r="P114" s="63">
        <f>SUM(P115:P116)</f>
        <v>0</v>
      </c>
    </row>
    <row r="115" spans="1:16" x14ac:dyDescent="0.25">
      <c r="A115" s="109"/>
      <c r="B115" s="110">
        <v>3030</v>
      </c>
      <c r="C115" s="111">
        <v>180</v>
      </c>
      <c r="D115" s="112">
        <v>189</v>
      </c>
      <c r="E115" s="113"/>
      <c r="F115" s="113"/>
      <c r="G115" s="113"/>
      <c r="H115" s="113"/>
      <c r="I115" s="113">
        <f t="shared" si="10"/>
        <v>0</v>
      </c>
      <c r="J115" s="114"/>
      <c r="K115" s="114"/>
      <c r="L115" s="114"/>
      <c r="M115" s="115"/>
      <c r="N115" s="115"/>
      <c r="O115" s="114"/>
      <c r="P115" s="115"/>
    </row>
    <row r="116" spans="1:16" hidden="1" x14ac:dyDescent="0.25">
      <c r="A116" s="36"/>
      <c r="B116" s="25"/>
      <c r="C116" s="43"/>
      <c r="D116" s="24"/>
      <c r="E116" s="51"/>
      <c r="F116" s="51"/>
      <c r="G116" s="51"/>
      <c r="H116" s="80"/>
      <c r="I116" s="51"/>
      <c r="J116" s="51"/>
      <c r="K116" s="51"/>
      <c r="L116" s="51"/>
      <c r="M116" s="46"/>
      <c r="N116" s="46"/>
      <c r="O116" s="51"/>
      <c r="P116" s="46"/>
    </row>
    <row r="117" spans="1:16" x14ac:dyDescent="0.25">
      <c r="A117" s="67" t="s">
        <v>89</v>
      </c>
      <c r="B117" s="68">
        <v>3040</v>
      </c>
      <c r="C117" s="61">
        <v>130</v>
      </c>
      <c r="D117" s="61">
        <v>131</v>
      </c>
      <c r="E117" s="62"/>
      <c r="F117" s="62"/>
      <c r="G117" s="62"/>
      <c r="H117" s="62"/>
      <c r="I117" s="62">
        <f>SUM(J117:M117)+SUM(O117:P117)</f>
        <v>0</v>
      </c>
      <c r="J117" s="62" t="s">
        <v>9</v>
      </c>
      <c r="K117" s="62" t="s">
        <v>9</v>
      </c>
      <c r="L117" s="62" t="s">
        <v>9</v>
      </c>
      <c r="M117" s="63">
        <f>SUM(M118:M119)</f>
        <v>0</v>
      </c>
      <c r="N117" s="63">
        <f>SUM(N118:N119)</f>
        <v>0</v>
      </c>
      <c r="O117" s="62" t="s">
        <v>9</v>
      </c>
      <c r="P117" s="63">
        <f>SUM(P118:P119)</f>
        <v>0</v>
      </c>
    </row>
    <row r="118" spans="1:16" x14ac:dyDescent="0.25">
      <c r="A118" s="109"/>
      <c r="B118" s="110">
        <v>3040</v>
      </c>
      <c r="C118" s="111">
        <v>130</v>
      </c>
      <c r="D118" s="112">
        <v>131</v>
      </c>
      <c r="E118" s="113"/>
      <c r="F118" s="113"/>
      <c r="G118" s="113"/>
      <c r="H118" s="113"/>
      <c r="I118" s="113">
        <f>SUM(J118:M118)+SUM(O118:P118)</f>
        <v>0</v>
      </c>
      <c r="J118" s="114"/>
      <c r="K118" s="114"/>
      <c r="L118" s="114"/>
      <c r="M118" s="115"/>
      <c r="N118" s="115"/>
      <c r="O118" s="114"/>
      <c r="P118" s="115"/>
    </row>
    <row r="119" spans="1:16" hidden="1" x14ac:dyDescent="0.25">
      <c r="A119" s="36"/>
      <c r="B119" s="25"/>
      <c r="C119" s="43"/>
      <c r="D119" s="24"/>
      <c r="E119" s="80"/>
      <c r="F119" s="80"/>
      <c r="G119" s="80"/>
      <c r="H119" s="80"/>
      <c r="I119" s="80"/>
      <c r="J119" s="80"/>
      <c r="K119" s="80"/>
      <c r="L119" s="80"/>
      <c r="M119" s="46"/>
      <c r="N119" s="46"/>
      <c r="O119" s="80"/>
      <c r="P119" s="46"/>
    </row>
    <row r="120" spans="1:16" s="5" customFormat="1" ht="14.25" x14ac:dyDescent="0.2">
      <c r="A120" s="12"/>
      <c r="B120" s="30"/>
      <c r="C120" s="13"/>
      <c r="D120" s="13"/>
      <c r="E120" s="14"/>
      <c r="F120" s="14"/>
      <c r="G120" s="14"/>
      <c r="H120" s="14"/>
      <c r="I120" s="14"/>
      <c r="J120" s="14"/>
      <c r="K120" s="14"/>
      <c r="L120" s="14"/>
      <c r="M120" s="14"/>
      <c r="N120" s="15"/>
      <c r="O120" s="14"/>
      <c r="P120" s="14"/>
    </row>
    <row r="122" spans="1:16" x14ac:dyDescent="0.25">
      <c r="A122" s="91" t="s">
        <v>70</v>
      </c>
      <c r="B122" s="91"/>
      <c r="C122" s="91"/>
      <c r="D122" s="91"/>
      <c r="E122" s="91"/>
      <c r="F122" s="9"/>
      <c r="G122" s="9"/>
      <c r="H122" s="9"/>
      <c r="I122" s="9"/>
      <c r="K122" s="3" t="s">
        <v>2</v>
      </c>
      <c r="O122" s="100" t="s">
        <v>92</v>
      </c>
      <c r="P122" s="100"/>
    </row>
    <row r="123" spans="1:16" x14ac:dyDescent="0.25">
      <c r="D123" s="3"/>
      <c r="K123" s="10" t="s">
        <v>1</v>
      </c>
      <c r="L123" s="10"/>
      <c r="O123" s="102" t="s">
        <v>3</v>
      </c>
      <c r="P123" s="102"/>
    </row>
    <row r="124" spans="1:16" x14ac:dyDescent="0.25">
      <c r="A124" s="91"/>
      <c r="B124" s="91"/>
      <c r="C124" s="91"/>
      <c r="D124" s="91"/>
      <c r="E124" s="91"/>
      <c r="F124" s="91"/>
      <c r="G124" s="91"/>
      <c r="H124" s="91"/>
      <c r="I124" s="91"/>
      <c r="J124" s="91"/>
      <c r="K124" s="11" t="s">
        <v>2</v>
      </c>
      <c r="L124" s="11"/>
      <c r="O124" s="100" t="s">
        <v>93</v>
      </c>
      <c r="P124" s="100"/>
    </row>
    <row r="125" spans="1:16" x14ac:dyDescent="0.25">
      <c r="D125" s="3"/>
      <c r="K125" s="11" t="s">
        <v>1</v>
      </c>
      <c r="L125" s="11"/>
      <c r="O125" s="101" t="s">
        <v>3</v>
      </c>
      <c r="P125" s="101"/>
    </row>
    <row r="126" spans="1:16" x14ac:dyDescent="0.25">
      <c r="A126" s="91"/>
      <c r="B126" s="91"/>
      <c r="C126" s="91"/>
      <c r="D126" s="91"/>
      <c r="E126" s="91"/>
      <c r="F126" s="91"/>
      <c r="G126" s="91"/>
      <c r="H126" s="91"/>
      <c r="I126" s="91"/>
      <c r="J126" s="91"/>
      <c r="K126" s="11" t="s">
        <v>2</v>
      </c>
      <c r="L126" s="11"/>
      <c r="O126" s="100" t="s">
        <v>94</v>
      </c>
      <c r="P126" s="100"/>
    </row>
    <row r="127" spans="1:16" x14ac:dyDescent="0.25">
      <c r="D127" s="3"/>
      <c r="K127" s="11" t="s">
        <v>1</v>
      </c>
      <c r="L127" s="11"/>
      <c r="O127" s="101" t="s">
        <v>3</v>
      </c>
      <c r="P127" s="101"/>
    </row>
    <row r="128" spans="1:16" x14ac:dyDescent="0.25">
      <c r="A128" s="9" t="s">
        <v>71</v>
      </c>
      <c r="D128" s="3"/>
      <c r="K128" s="11" t="s">
        <v>2</v>
      </c>
      <c r="L128" s="11"/>
      <c r="O128" s="100" t="s">
        <v>95</v>
      </c>
      <c r="P128" s="100"/>
    </row>
    <row r="129" spans="1:16" x14ac:dyDescent="0.25">
      <c r="A129" s="26"/>
      <c r="B129" s="55"/>
      <c r="D129" s="3"/>
      <c r="K129" s="11" t="s">
        <v>1</v>
      </c>
      <c r="L129" s="11"/>
      <c r="O129" s="101" t="s">
        <v>3</v>
      </c>
      <c r="P129" s="101"/>
    </row>
    <row r="130" spans="1:16" x14ac:dyDescent="0.25">
      <c r="A130" s="27"/>
      <c r="B130" s="34"/>
    </row>
  </sheetData>
  <mergeCells count="29">
    <mergeCell ref="A2:P2"/>
    <mergeCell ref="A4:A6"/>
    <mergeCell ref="C4:C6"/>
    <mergeCell ref="A124:J124"/>
    <mergeCell ref="A122:E122"/>
    <mergeCell ref="M3:N3"/>
    <mergeCell ref="J5:J6"/>
    <mergeCell ref="K5:K6"/>
    <mergeCell ref="D4:D6"/>
    <mergeCell ref="B4:B6"/>
    <mergeCell ref="O128:P128"/>
    <mergeCell ref="O129:P129"/>
    <mergeCell ref="O122:P122"/>
    <mergeCell ref="O123:P123"/>
    <mergeCell ref="O124:P124"/>
    <mergeCell ref="O125:P125"/>
    <mergeCell ref="O126:P126"/>
    <mergeCell ref="O127:P127"/>
    <mergeCell ref="L5:L6"/>
    <mergeCell ref="A126:J126"/>
    <mergeCell ref="J4:P4"/>
    <mergeCell ref="E4:E6"/>
    <mergeCell ref="F4:F6"/>
    <mergeCell ref="G4:G6"/>
    <mergeCell ref="H4:H6"/>
    <mergeCell ref="I4:I6"/>
    <mergeCell ref="M5:N5"/>
    <mergeCell ref="O5:O6"/>
    <mergeCell ref="P5:P6"/>
  </mergeCells>
  <phoneticPr fontId="0" type="noConversion"/>
  <pageMargins left="0.70866141732283472" right="0.39370078740157483" top="0.74803149606299213" bottom="0.74803149606299213" header="0.31496062992125984" footer="0.31496062992125984"/>
  <pageSetup paperSize="9" scale="47" fitToHeight="0" orientation="landscape" r:id="rId1"/>
  <ignoredErrors>
    <ignoredError sqref="B109:B110 B41:C41 B9:C10 B16:C16 B19:C19 B30 B25:C25 B33:C33 C29:C30 B96 B61 B8:C8 B86 B89:B90 B9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ТРАФАРЕТ</vt:lpstr>
      <vt:lpstr>ТРАФАРЕТ!Заголовки_для_печати</vt:lpstr>
      <vt:lpstr>ТРАФАРЕТ!Область_печати</vt:lpstr>
    </vt:vector>
  </TitlesOfParts>
  <Company>МИК-информ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gavrilova</dc:creator>
  <cp:lastModifiedBy>система</cp:lastModifiedBy>
  <dcterms:created xsi:type="dcterms:W3CDTF">2012-11-09T13:31:56Z</dcterms:created>
  <dcterms:modified xsi:type="dcterms:W3CDTF">2021-03-05T07:59:48Z</dcterms:modified>
</cp:coreProperties>
</file>